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xl/pivotCache/pivotCacheRecords3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8125" windowHeight="12540" tabRatio="909" firstSheet="2" activeTab="2"/>
  </bookViews>
  <sheets>
    <sheet name="固定资产损失汇总表（一）" sheetId="5" state="hidden" r:id="rId1"/>
    <sheet name="固定资产损失汇总表（二）" sheetId="6" state="hidden" r:id="rId2"/>
    <sheet name="固定资产盘点明细表" sheetId="4" r:id="rId3"/>
    <sheet name="Sheet9" sheetId="9" state="hidden" r:id="rId4"/>
    <sheet name="损失明细表" sheetId="1" state="hidden" r:id="rId5"/>
    <sheet name="Sheet8" sheetId="8" state="hidden" r:id="rId6"/>
    <sheet name="损失明细表-大金额 (2)" sheetId="7" state="hidden" r:id="rId7"/>
  </sheets>
  <definedNames>
    <definedName name="_xlnm._FilterDatabase" localSheetId="2" hidden="1">固定资产盘点明细表!$A$4:$AN$387</definedName>
    <definedName name="_xlnm._FilterDatabase" localSheetId="4" hidden="1">损失明细表!$A$1:$AP$375</definedName>
  </definedNames>
  <calcPr calcId="144525"/>
  <pivotCaches>
    <pivotCache cacheId="0" r:id="rId8"/>
    <pivotCache cacheId="1" r:id="rId9"/>
    <pivotCache cacheId="2" r:id="rId10"/>
  </pivotCaches>
</workbook>
</file>

<file path=xl/sharedStrings.xml><?xml version="1.0" encoding="utf-8"?>
<sst xmlns="http://schemas.openxmlformats.org/spreadsheetml/2006/main" count="7038" uniqueCount="924">
  <si>
    <t>毕节医学高等专科学校固定资产损失表（一）</t>
  </si>
  <si>
    <t>数据</t>
  </si>
  <si>
    <t>资产国标大类</t>
  </si>
  <si>
    <t>损失性质</t>
  </si>
  <si>
    <t>求和项:账面数量</t>
  </si>
  <si>
    <t>求和项:账面价值</t>
  </si>
  <si>
    <t>求和项:会计差错调整数量</t>
  </si>
  <si>
    <t>求和项:会计差错调整金额</t>
  </si>
  <si>
    <t>求和项:损失数量</t>
  </si>
  <si>
    <t>求和项:损失金额</t>
  </si>
  <si>
    <t xml:space="preserve">累计折旧 </t>
  </si>
  <si>
    <t xml:space="preserve">申报损失金额 </t>
  </si>
  <si>
    <t xml:space="preserve">待鉴证金额 </t>
  </si>
  <si>
    <t>家具、用具、装具及动植物</t>
  </si>
  <si>
    <t>报废</t>
  </si>
  <si>
    <t>盘亏</t>
  </si>
  <si>
    <t>大额资产盘亏</t>
  </si>
  <si>
    <t>家具、用具、装具及动植物 汇总</t>
  </si>
  <si>
    <t>通用设备</t>
  </si>
  <si>
    <t>大额资产报废</t>
  </si>
  <si>
    <t>通用设备 汇总</t>
  </si>
  <si>
    <t>文物和陈列品</t>
  </si>
  <si>
    <t>文物和陈列品 汇总</t>
  </si>
  <si>
    <t>专用设备</t>
  </si>
  <si>
    <t>专用设备 汇总</t>
  </si>
  <si>
    <t>总计</t>
  </si>
  <si>
    <t>毕节医学高等专科学校固定资产损失表（二）</t>
  </si>
  <si>
    <t>报废 汇总</t>
  </si>
  <si>
    <t>大额资产报废 汇总</t>
  </si>
  <si>
    <t>盘亏 汇总</t>
  </si>
  <si>
    <t>大额资产盘亏 汇总</t>
  </si>
  <si>
    <t>丢失</t>
  </si>
  <si>
    <t>毕节医学高等专科学校固定资产盘点明细表</t>
  </si>
  <si>
    <t>编制单位：毕节医学高等专科学校</t>
  </si>
  <si>
    <t>单位：元</t>
  </si>
  <si>
    <t>资产编号</t>
  </si>
  <si>
    <t>资产名称</t>
  </si>
  <si>
    <t>规格型号</t>
  </si>
  <si>
    <t>取得日期</t>
  </si>
  <si>
    <t>账面数</t>
  </si>
  <si>
    <t>会计技术差错</t>
  </si>
  <si>
    <t>损失资产</t>
  </si>
  <si>
    <t>累计折旧</t>
  </si>
  <si>
    <t>资产净值</t>
  </si>
  <si>
    <t>待鉴证金额</t>
  </si>
  <si>
    <t>备注</t>
  </si>
  <si>
    <t>情况说明</t>
  </si>
  <si>
    <t>数量</t>
  </si>
  <si>
    <t>价值</t>
  </si>
  <si>
    <t>000000620</t>
  </si>
  <si>
    <t>真皮班椅</t>
  </si>
  <si>
    <t>单人皮椅</t>
  </si>
  <si>
    <t>2006-09-09</t>
  </si>
  <si>
    <t/>
  </si>
  <si>
    <t>资产由于使用时间较长，已无法使用，处于报废状态。</t>
  </si>
  <si>
    <t>000000605</t>
  </si>
  <si>
    <t>文件柜</t>
  </si>
  <si>
    <t>双门</t>
  </si>
  <si>
    <t>2006-04-12</t>
  </si>
  <si>
    <t>000000610</t>
  </si>
  <si>
    <t>办公沙发</t>
  </si>
  <si>
    <t>五人</t>
  </si>
  <si>
    <t>000000765</t>
  </si>
  <si>
    <t>韩皮三人沙发</t>
  </si>
  <si>
    <t>三人</t>
  </si>
  <si>
    <t>2005-12-04</t>
  </si>
  <si>
    <t>000000741</t>
  </si>
  <si>
    <t>沙发床</t>
  </si>
  <si>
    <t>2005-11-21</t>
  </si>
  <si>
    <t>000000761</t>
  </si>
  <si>
    <t>投影幕布</t>
  </si>
  <si>
    <t>红叶1500</t>
  </si>
  <si>
    <t>2005-11-14</t>
  </si>
  <si>
    <t>000000729</t>
  </si>
  <si>
    <t>韩皮沙发</t>
  </si>
  <si>
    <t>000000737</t>
  </si>
  <si>
    <t>办公桌</t>
  </si>
  <si>
    <t>四抽</t>
  </si>
  <si>
    <t>2005-11-10</t>
  </si>
  <si>
    <t>000000721</t>
  </si>
  <si>
    <t>000000717</t>
  </si>
  <si>
    <t>000000709</t>
  </si>
  <si>
    <t>2005-10-17</t>
  </si>
  <si>
    <t>000000685</t>
  </si>
  <si>
    <t>班椅</t>
  </si>
  <si>
    <t>单人</t>
  </si>
  <si>
    <t>2005-09-26</t>
  </si>
  <si>
    <t>000000689</t>
  </si>
  <si>
    <t>000000680</t>
  </si>
  <si>
    <t>真皮办公沙发</t>
  </si>
  <si>
    <t>五座</t>
  </si>
  <si>
    <t>000000660</t>
  </si>
  <si>
    <t>2005-09-16</t>
  </si>
  <si>
    <t>000000670</t>
  </si>
  <si>
    <t>两节柜</t>
  </si>
  <si>
    <t>000000665</t>
  </si>
  <si>
    <t>沙发</t>
  </si>
  <si>
    <t>000000701</t>
  </si>
  <si>
    <t>2005-06-26</t>
  </si>
  <si>
    <t>000000635</t>
  </si>
  <si>
    <t>木沙发</t>
  </si>
  <si>
    <t>2005-03-15</t>
  </si>
  <si>
    <t>000000645</t>
  </si>
  <si>
    <t>5人</t>
  </si>
  <si>
    <t>2005-03-02</t>
  </si>
  <si>
    <t>000000833</t>
  </si>
  <si>
    <t>机柜</t>
  </si>
  <si>
    <t>V16</t>
  </si>
  <si>
    <t>2004-04-23</t>
  </si>
  <si>
    <t>000000581</t>
  </si>
  <si>
    <t>V16机柜</t>
  </si>
  <si>
    <t>2004-04-15</t>
  </si>
  <si>
    <t>000000357</t>
  </si>
  <si>
    <t>铁靠背椅</t>
  </si>
  <si>
    <t>2001-10-04</t>
  </si>
  <si>
    <t>000000925</t>
  </si>
  <si>
    <t>铁床</t>
  </si>
  <si>
    <t>单层</t>
  </si>
  <si>
    <t>1994-09-14</t>
  </si>
  <si>
    <t>000000230</t>
  </si>
  <si>
    <t>铁单人床</t>
  </si>
  <si>
    <t>200*100</t>
  </si>
  <si>
    <t>1993-05-24</t>
  </si>
  <si>
    <t>000000111</t>
  </si>
  <si>
    <t>写字台</t>
  </si>
  <si>
    <t>三抽</t>
  </si>
  <si>
    <t>1992-09-12</t>
  </si>
  <si>
    <t>000000949</t>
  </si>
  <si>
    <t>单柜书架</t>
  </si>
  <si>
    <t>五层</t>
  </si>
  <si>
    <t>1990-10-25</t>
  </si>
  <si>
    <t>000000183</t>
  </si>
  <si>
    <t>电视柜</t>
  </si>
  <si>
    <t>80*60</t>
  </si>
  <si>
    <t>1990-08-25</t>
  </si>
  <si>
    <t>000000175</t>
  </si>
  <si>
    <t>工具柜</t>
  </si>
  <si>
    <t>单门</t>
  </si>
  <si>
    <t>000000885</t>
  </si>
  <si>
    <t>实验桌</t>
  </si>
  <si>
    <t>300*100CM</t>
  </si>
  <si>
    <t>1983-10-15</t>
  </si>
  <si>
    <t>000000931</t>
  </si>
  <si>
    <t>尸池罩</t>
  </si>
  <si>
    <t>有机玻璃180*50*60</t>
  </si>
  <si>
    <t>1993-11-28</t>
  </si>
  <si>
    <t>老校区固定结构设备，2015年搬迁时无法搬迁，固定资产处于报废状态。</t>
  </si>
  <si>
    <t>TY2015000112</t>
  </si>
  <si>
    <t>多功能一体机</t>
  </si>
  <si>
    <t>228B</t>
  </si>
  <si>
    <t>2015-12-28</t>
  </si>
  <si>
    <t>TY2009000001</t>
  </si>
  <si>
    <t>液晶显示器</t>
  </si>
  <si>
    <t>19寸</t>
  </si>
  <si>
    <t>2009-01-04</t>
  </si>
  <si>
    <t>1台</t>
  </si>
  <si>
    <t>TY2015000097</t>
  </si>
  <si>
    <t>打印一体机</t>
  </si>
  <si>
    <t>mtc-12320</t>
  </si>
  <si>
    <t>2015-12-05</t>
  </si>
  <si>
    <t>TY2015000879</t>
  </si>
  <si>
    <t>联想一体机</t>
  </si>
  <si>
    <t>C4030</t>
  </si>
  <si>
    <t>2015-11-17</t>
  </si>
  <si>
    <t>TY2015000881</t>
  </si>
  <si>
    <t>TY2015000081</t>
  </si>
  <si>
    <t>喷墨打印机</t>
  </si>
  <si>
    <t>E330</t>
  </si>
  <si>
    <t>2015-10-23</t>
  </si>
  <si>
    <t>TY2015000082</t>
  </si>
  <si>
    <t>兄弟一体机</t>
  </si>
  <si>
    <t>7060D</t>
  </si>
  <si>
    <t>TY2015000080</t>
  </si>
  <si>
    <t>7360</t>
  </si>
  <si>
    <t>2015-09-29</t>
  </si>
  <si>
    <t>TY2015000070</t>
  </si>
  <si>
    <t>228b</t>
  </si>
  <si>
    <t>2015-09-12</t>
  </si>
  <si>
    <t>TY2015000072</t>
  </si>
  <si>
    <t>打印机</t>
  </si>
  <si>
    <t>1600KIIIH针打机</t>
  </si>
  <si>
    <t>2015-09-10</t>
  </si>
  <si>
    <t>TY2015000649</t>
  </si>
  <si>
    <t>台式机一体机</t>
  </si>
  <si>
    <t>ThinkCentreM920lz</t>
  </si>
  <si>
    <t>2015-05-05</t>
  </si>
  <si>
    <t>TY2015000626</t>
  </si>
  <si>
    <t>TY2015000627</t>
  </si>
  <si>
    <t>TY2015000646</t>
  </si>
  <si>
    <t>TY2015000628</t>
  </si>
  <si>
    <t>TY2015000055</t>
  </si>
  <si>
    <t>路由器</t>
  </si>
  <si>
    <t>AR1220F-S</t>
  </si>
  <si>
    <t>2015-06-24</t>
  </si>
  <si>
    <t>TY2015000602</t>
  </si>
  <si>
    <t>65交互式平板一体机</t>
  </si>
  <si>
    <t>华远HY6500</t>
  </si>
  <si>
    <t>2015-06-15</t>
  </si>
  <si>
    <t>TY2015000596</t>
  </si>
  <si>
    <t>TY2015000621</t>
  </si>
  <si>
    <t>TY2015000595</t>
  </si>
  <si>
    <t>TY2015000597</t>
  </si>
  <si>
    <t>TY2015000603</t>
  </si>
  <si>
    <t>TY2015000593</t>
  </si>
  <si>
    <t>传真一体机</t>
  </si>
  <si>
    <t>兄弟7360</t>
  </si>
  <si>
    <t>2015-05-18</t>
  </si>
  <si>
    <t>TY2015000392</t>
  </si>
  <si>
    <t>联想笔记本</t>
  </si>
  <si>
    <t>E440</t>
  </si>
  <si>
    <t>2015-04-07</t>
  </si>
  <si>
    <t>TY2015000578</t>
  </si>
  <si>
    <t>联想电脑</t>
  </si>
  <si>
    <t>M2610</t>
  </si>
  <si>
    <t>TY2015000034</t>
  </si>
  <si>
    <t>TY2015000581</t>
  </si>
  <si>
    <t>爱普生R330打印机</t>
  </si>
  <si>
    <t>R330</t>
  </si>
  <si>
    <t>2015-04-15</t>
  </si>
  <si>
    <t>TY2015000038</t>
  </si>
  <si>
    <t>TY2015000390</t>
  </si>
  <si>
    <t>无线AP</t>
  </si>
  <si>
    <t>RG-AP320-I</t>
  </si>
  <si>
    <t>2015-01-20</t>
  </si>
  <si>
    <t>TY2015000389</t>
  </si>
  <si>
    <t>TY2015000388</t>
  </si>
  <si>
    <t>TY2015000387</t>
  </si>
  <si>
    <t>TY2015000386</t>
  </si>
  <si>
    <t>TY2015000385</t>
  </si>
  <si>
    <t>TY2015000384</t>
  </si>
  <si>
    <t>TY2015000383</t>
  </si>
  <si>
    <t>TY2015000382</t>
  </si>
  <si>
    <t>TY2015000380</t>
  </si>
  <si>
    <t>接入交换机</t>
  </si>
  <si>
    <t>适配器</t>
  </si>
  <si>
    <t>TY2015000379</t>
  </si>
  <si>
    <t>TY2015000378</t>
  </si>
  <si>
    <t>TY2015000377</t>
  </si>
  <si>
    <t>TY2015000376</t>
  </si>
  <si>
    <t>TY2015000375</t>
  </si>
  <si>
    <t>TY2015000374</t>
  </si>
  <si>
    <t>TY2015000373</t>
  </si>
  <si>
    <t>TY2015000372</t>
  </si>
  <si>
    <t>TY2015000271</t>
  </si>
  <si>
    <t>RG-S2952G-E</t>
  </si>
  <si>
    <t>TY2015000270</t>
  </si>
  <si>
    <t>TY2015000269</t>
  </si>
  <si>
    <t>TY2015000268</t>
  </si>
  <si>
    <t>TY2015000267</t>
  </si>
  <si>
    <t>TY2015000266</t>
  </si>
  <si>
    <t>TY2015000265</t>
  </si>
  <si>
    <t>TY2015000264</t>
  </si>
  <si>
    <t>光模板</t>
  </si>
  <si>
    <t>TY2015000263</t>
  </si>
  <si>
    <t>TY2015000262</t>
  </si>
  <si>
    <t>TY2015000261</t>
  </si>
  <si>
    <t>TY2015000260</t>
  </si>
  <si>
    <t>TY2015000259</t>
  </si>
  <si>
    <t>TY2015000258</t>
  </si>
  <si>
    <t>TY2015000257</t>
  </si>
  <si>
    <t>TY2015000256</t>
  </si>
  <si>
    <t>TY2015000255</t>
  </si>
  <si>
    <t>TY2015000254</t>
  </si>
  <si>
    <t>TY2015000253</t>
  </si>
  <si>
    <t>TY2015000252</t>
  </si>
  <si>
    <t>TY2015000251</t>
  </si>
  <si>
    <t>TY2015000250</t>
  </si>
  <si>
    <t>TY2015000249</t>
  </si>
  <si>
    <t>TY2015000248</t>
  </si>
  <si>
    <t>TY2015000247</t>
  </si>
  <si>
    <t>TY2015000246</t>
  </si>
  <si>
    <t>TY2015000245</t>
  </si>
  <si>
    <t>RG-S2928G-E</t>
  </si>
  <si>
    <t>TY2015000244</t>
  </si>
  <si>
    <t>TY2015000243</t>
  </si>
  <si>
    <t>TY2015000242</t>
  </si>
  <si>
    <t>TY2015000241</t>
  </si>
  <si>
    <t>TY2015000240</t>
  </si>
  <si>
    <t>TY2015000239</t>
  </si>
  <si>
    <t>TY2015000238</t>
  </si>
  <si>
    <t>TY2015000237</t>
  </si>
  <si>
    <t>TY2015000017</t>
  </si>
  <si>
    <t>无线控制器</t>
  </si>
  <si>
    <t>RG-WS3302</t>
  </si>
  <si>
    <t>TY2015000016</t>
  </si>
  <si>
    <t>TY2014000033</t>
  </si>
  <si>
    <t>canon6580</t>
  </si>
  <si>
    <t>2014-06-11</t>
  </si>
  <si>
    <t>TY2014000032</t>
  </si>
  <si>
    <t>TY2014000022</t>
  </si>
  <si>
    <t>一体计算机</t>
  </si>
  <si>
    <t>M9201Z</t>
  </si>
  <si>
    <t>2014-05-21</t>
  </si>
  <si>
    <t>TY2014000004</t>
  </si>
  <si>
    <t>TY2014000024</t>
  </si>
  <si>
    <t>TY2014000014</t>
  </si>
  <si>
    <t>TY2014000013</t>
  </si>
  <si>
    <t>TY2014000005</t>
  </si>
  <si>
    <t>TY2014000025</t>
  </si>
  <si>
    <t>TY2014000011</t>
  </si>
  <si>
    <t>TY2014000007</t>
  </si>
  <si>
    <t>TY2014000020</t>
  </si>
  <si>
    <t>TY2014000002</t>
  </si>
  <si>
    <t>TY2014000028</t>
  </si>
  <si>
    <t>TY2014000008</t>
  </si>
  <si>
    <t>TY2014000023</t>
  </si>
  <si>
    <t>TY2014000026</t>
  </si>
  <si>
    <t>TY2014000009</t>
  </si>
  <si>
    <t>TY2014000003</t>
  </si>
  <si>
    <t>TY2014000027</t>
  </si>
  <si>
    <t>TY2014000012</t>
  </si>
  <si>
    <t>TY2014000006</t>
  </si>
  <si>
    <t>TY2014000030</t>
  </si>
  <si>
    <t>TY2014000016</t>
  </si>
  <si>
    <t>TY2014000017</t>
  </si>
  <si>
    <t>TY2014000203</t>
  </si>
  <si>
    <t>投影机</t>
  </si>
  <si>
    <t>EPSON EB760X</t>
  </si>
  <si>
    <t>2014-06-21</t>
  </si>
  <si>
    <t>TY2014000268</t>
  </si>
  <si>
    <t>服务器及操作系统软件</t>
  </si>
  <si>
    <t>DELL T410</t>
  </si>
  <si>
    <t>TY2014000269</t>
  </si>
  <si>
    <t>PC服务器</t>
  </si>
  <si>
    <t>T620</t>
  </si>
  <si>
    <t>2014-06-07</t>
  </si>
  <si>
    <t>TY2014000145</t>
  </si>
  <si>
    <t>竖屏显示器</t>
  </si>
  <si>
    <t>PROVLSUAL</t>
  </si>
  <si>
    <t>2014-06-08</t>
  </si>
  <si>
    <t>TY2014000144</t>
  </si>
  <si>
    <t>TY2014000143</t>
  </si>
  <si>
    <t>TY2014000142</t>
  </si>
  <si>
    <t>TY2014000141</t>
  </si>
  <si>
    <t>TY2014000272</t>
  </si>
  <si>
    <t>中控多媒体讲台及配套电脑</t>
  </si>
  <si>
    <t>JT-II</t>
  </si>
  <si>
    <t>TY2014000270</t>
  </si>
  <si>
    <t>示教功放音响话筒</t>
  </si>
  <si>
    <t>FLYKACE</t>
  </si>
  <si>
    <t>TY2014000139</t>
  </si>
  <si>
    <t>激光式打印机</t>
  </si>
  <si>
    <t>HPLSERJET</t>
  </si>
  <si>
    <t>TY2014000138</t>
  </si>
  <si>
    <t>TY2014000137</t>
  </si>
  <si>
    <t>TY2014000136</t>
  </si>
  <si>
    <t>TY2014000135</t>
  </si>
  <si>
    <t>TY2014000101</t>
  </si>
  <si>
    <t>喷墨式打印设备</t>
  </si>
  <si>
    <t>2014-05-07</t>
  </si>
  <si>
    <t>TY2014000116</t>
  </si>
  <si>
    <t>喷墨式打印机</t>
  </si>
  <si>
    <t>2014-05-06</t>
  </si>
  <si>
    <t>TY2014000100</t>
  </si>
  <si>
    <t>笔记本电脑</t>
  </si>
  <si>
    <t>4230S</t>
  </si>
  <si>
    <t>2014-03-11</t>
  </si>
  <si>
    <t>TY2014000102</t>
  </si>
  <si>
    <t>HL-2140</t>
  </si>
  <si>
    <t>TY2014000097</t>
  </si>
  <si>
    <t>传真机</t>
  </si>
  <si>
    <t>2890</t>
  </si>
  <si>
    <t>2014-01-22</t>
  </si>
  <si>
    <t>000002293</t>
  </si>
  <si>
    <t>EPSON R230</t>
  </si>
  <si>
    <t>2013-10-22</t>
  </si>
  <si>
    <t>000002280</t>
  </si>
  <si>
    <t>普通照相机</t>
  </si>
  <si>
    <t>HDR-PJ390E</t>
  </si>
  <si>
    <t>2013-04-17</t>
  </si>
  <si>
    <t>000002216</t>
  </si>
  <si>
    <t>DCP-7060D双面</t>
  </si>
  <si>
    <t>2013-04-16</t>
  </si>
  <si>
    <t>000002188</t>
  </si>
  <si>
    <t>M1213NF</t>
  </si>
  <si>
    <t>000002187</t>
  </si>
  <si>
    <t>000002186</t>
  </si>
  <si>
    <t>000002185</t>
  </si>
  <si>
    <t>000002184</t>
  </si>
  <si>
    <t>000002183</t>
  </si>
  <si>
    <t>000002111</t>
  </si>
  <si>
    <t>电源主机</t>
  </si>
  <si>
    <t>2013-03-05</t>
  </si>
  <si>
    <t>000002113</t>
  </si>
  <si>
    <t>打印机自动进稿器</t>
  </si>
  <si>
    <t>000002112</t>
  </si>
  <si>
    <t>复印打印机</t>
  </si>
  <si>
    <t>920DN</t>
  </si>
  <si>
    <t>000002095</t>
  </si>
  <si>
    <t>电子显示屏</t>
  </si>
  <si>
    <t>2012-12-05</t>
  </si>
  <si>
    <t>000002091</t>
  </si>
  <si>
    <t>空调器</t>
  </si>
  <si>
    <t>KFR-32GW</t>
  </si>
  <si>
    <t>2012-10-31</t>
  </si>
  <si>
    <t>000002086</t>
  </si>
  <si>
    <t>无线会议话筒</t>
  </si>
  <si>
    <t>一拖四</t>
  </si>
  <si>
    <t>2012-10-25</t>
  </si>
  <si>
    <t>000002072</t>
  </si>
  <si>
    <t>一拖四无线会议话筒</t>
  </si>
  <si>
    <t>ART-480</t>
  </si>
  <si>
    <t>2012-09-18</t>
  </si>
  <si>
    <t>000002068</t>
  </si>
  <si>
    <t>前置会议扬声器</t>
  </si>
  <si>
    <t>PR15</t>
  </si>
  <si>
    <t>000002070</t>
  </si>
  <si>
    <t>前置扩声功放</t>
  </si>
  <si>
    <t>L1.8S</t>
  </si>
  <si>
    <t>000002066</t>
  </si>
  <si>
    <t>电源时序器</t>
  </si>
  <si>
    <t>1018B</t>
  </si>
  <si>
    <t>000002056</t>
  </si>
  <si>
    <t>均衡器</t>
  </si>
  <si>
    <t>PV231EV</t>
  </si>
  <si>
    <t>000002069</t>
  </si>
  <si>
    <t>000002074</t>
  </si>
  <si>
    <t>000002073</t>
  </si>
  <si>
    <t>调音台</t>
  </si>
  <si>
    <t>PV100</t>
  </si>
  <si>
    <t>000002071</t>
  </si>
  <si>
    <t>000001917</t>
  </si>
  <si>
    <t>爱普生</t>
  </si>
  <si>
    <t>2011-12-23</t>
  </si>
  <si>
    <t>000001803</t>
  </si>
  <si>
    <t>音箱</t>
  </si>
  <si>
    <t>HUSHAN-LH12</t>
  </si>
  <si>
    <t>2011-11-07</t>
  </si>
  <si>
    <t>000001782</t>
  </si>
  <si>
    <t>莹光显微镜</t>
  </si>
  <si>
    <t>XD30-REL</t>
  </si>
  <si>
    <t>2011-11-03</t>
  </si>
  <si>
    <t>000001781</t>
  </si>
  <si>
    <t>体视显微镜</t>
  </si>
  <si>
    <t>RT60-14T3</t>
  </si>
  <si>
    <t>000001780</t>
  </si>
  <si>
    <t>000001943</t>
  </si>
  <si>
    <t>ME1+</t>
  </si>
  <si>
    <t>2011-01-13</t>
  </si>
  <si>
    <t>000001942</t>
  </si>
  <si>
    <t>000001228</t>
  </si>
  <si>
    <t>碎纸机</t>
  </si>
  <si>
    <t>C638</t>
  </si>
  <si>
    <t>2010-12-13</t>
  </si>
  <si>
    <t>000001216</t>
  </si>
  <si>
    <t>kfr50lw</t>
  </si>
  <si>
    <t>2010-11-04</t>
  </si>
  <si>
    <t>000001272</t>
  </si>
  <si>
    <t>電動幕布</t>
  </si>
  <si>
    <t>2010-05-24</t>
  </si>
  <si>
    <t>000001259</t>
  </si>
  <si>
    <t>2010-05-23</t>
  </si>
  <si>
    <t>000001260</t>
  </si>
  <si>
    <t>电视機</t>
  </si>
  <si>
    <t>2010-05-17</t>
  </si>
  <si>
    <t>000001246</t>
  </si>
  <si>
    <t>液晶显示设备</t>
  </si>
  <si>
    <t>2010-01-29</t>
  </si>
  <si>
    <t>000001210</t>
  </si>
  <si>
    <t>HP2568</t>
  </si>
  <si>
    <t>2009-07-03</t>
  </si>
  <si>
    <t>000001205</t>
  </si>
  <si>
    <t>佳能1980</t>
  </si>
  <si>
    <t>2009-06-29</t>
  </si>
  <si>
    <t>000001203</t>
  </si>
  <si>
    <t>2009-06-01</t>
  </si>
  <si>
    <t>000001194</t>
  </si>
  <si>
    <t>爱普生打印机</t>
  </si>
  <si>
    <t>R230</t>
  </si>
  <si>
    <t>2008-11-25</t>
  </si>
  <si>
    <t>000001197</t>
  </si>
  <si>
    <t>MF4100</t>
  </si>
  <si>
    <t>2008-11-06</t>
  </si>
  <si>
    <t>000000526</t>
  </si>
  <si>
    <t>PL258</t>
  </si>
  <si>
    <t>2006-11-19</t>
  </si>
  <si>
    <t>000000498</t>
  </si>
  <si>
    <t>胸腹部多媒体综合教学系统</t>
  </si>
  <si>
    <t>DF-A-L</t>
  </si>
  <si>
    <t>2006-07-10</t>
  </si>
  <si>
    <t>000000611</t>
  </si>
  <si>
    <t>日立</t>
  </si>
  <si>
    <t>2005-12-10</t>
  </si>
  <si>
    <t>000001081</t>
  </si>
  <si>
    <t>无线领夹话筒</t>
  </si>
  <si>
    <t>JWJ WM76V</t>
  </si>
  <si>
    <t>2005-12-05</t>
  </si>
  <si>
    <t>000000583</t>
  </si>
  <si>
    <t>JWLWM-76V</t>
  </si>
  <si>
    <t>000000578</t>
  </si>
  <si>
    <t>多媒体中央控制器</t>
  </si>
  <si>
    <t>PC-3900</t>
  </si>
  <si>
    <t>000000592</t>
  </si>
  <si>
    <t>日立6300</t>
  </si>
  <si>
    <t>2005-11-01</t>
  </si>
  <si>
    <t>000000647</t>
  </si>
  <si>
    <t>无线话筒</t>
  </si>
  <si>
    <t>VHF</t>
  </si>
  <si>
    <t>2005-09-02</t>
  </si>
  <si>
    <t>000000249</t>
  </si>
  <si>
    <t>美的空调</t>
  </si>
  <si>
    <t>MD2000</t>
  </si>
  <si>
    <t>2005-08-13</t>
  </si>
  <si>
    <t>2台</t>
  </si>
  <si>
    <t>000000553</t>
  </si>
  <si>
    <t>松下摄象机</t>
  </si>
  <si>
    <t>松下NVGS408</t>
  </si>
  <si>
    <t>2005-08-06</t>
  </si>
  <si>
    <t>000000568</t>
  </si>
  <si>
    <t>领夹式话筒</t>
  </si>
  <si>
    <t>JWJWM-767</t>
  </si>
  <si>
    <t>2005-06-30</t>
  </si>
  <si>
    <t>000000241</t>
  </si>
  <si>
    <t>射灯</t>
  </si>
  <si>
    <t>100W</t>
  </si>
  <si>
    <t>2005-06-29</t>
  </si>
  <si>
    <t>1套</t>
  </si>
  <si>
    <t>000000210</t>
  </si>
  <si>
    <t>澳柯玛空调</t>
  </si>
  <si>
    <t>CHIEO</t>
  </si>
  <si>
    <t>2005-04-25</t>
  </si>
  <si>
    <t>000000194</t>
  </si>
  <si>
    <t>美菱洗衣机</t>
  </si>
  <si>
    <t>ML20</t>
  </si>
  <si>
    <t>2005-04-01</t>
  </si>
  <si>
    <t>000000298</t>
  </si>
  <si>
    <t>长虹电视机</t>
  </si>
  <si>
    <t>DF2988</t>
  </si>
  <si>
    <t>2003-09-19</t>
  </si>
  <si>
    <t>000000090</t>
  </si>
  <si>
    <t>新飞冰箱</t>
  </si>
  <si>
    <t>BCD_165F</t>
  </si>
  <si>
    <t>000000700</t>
  </si>
  <si>
    <t>721光度计</t>
  </si>
  <si>
    <t>721</t>
  </si>
  <si>
    <t>2003-03-14</t>
  </si>
  <si>
    <t>资产由于使用时间较长，已无法使用，处于报废状态。已用于器械专业教学拆解。</t>
  </si>
  <si>
    <t>000000696</t>
  </si>
  <si>
    <t>000000692</t>
  </si>
  <si>
    <t>000000172</t>
  </si>
  <si>
    <t>721分光</t>
  </si>
  <si>
    <t>000000156</t>
  </si>
  <si>
    <t>干燥箱</t>
  </si>
  <si>
    <t>35*45</t>
  </si>
  <si>
    <t>000000653</t>
  </si>
  <si>
    <t>全自动分析天平</t>
  </si>
  <si>
    <t>TG328B</t>
  </si>
  <si>
    <t>2003-03-05</t>
  </si>
  <si>
    <t>000000643</t>
  </si>
  <si>
    <t>000000638</t>
  </si>
  <si>
    <t>000000132</t>
  </si>
  <si>
    <t>旋光仪</t>
  </si>
  <si>
    <t>WXG-4</t>
  </si>
  <si>
    <t>000000116</t>
  </si>
  <si>
    <t>000000633</t>
  </si>
  <si>
    <t>721分光光度计</t>
  </si>
  <si>
    <t>FIENGUANGDUJI</t>
  </si>
  <si>
    <t>2003-03-01</t>
  </si>
  <si>
    <t>000000100</t>
  </si>
  <si>
    <t>000000179</t>
  </si>
  <si>
    <t>显示器</t>
  </si>
  <si>
    <t>联想LX-GJ556D</t>
  </si>
  <si>
    <t>2002-06-20</t>
  </si>
  <si>
    <t>000000209</t>
  </si>
  <si>
    <t>女性外生殖器解剖模型</t>
  </si>
  <si>
    <t>塑胶</t>
  </si>
  <si>
    <t>2002-03-14</t>
  </si>
  <si>
    <t>000000056</t>
  </si>
  <si>
    <t>电脑</t>
  </si>
  <si>
    <t>WX500</t>
  </si>
  <si>
    <t>2001-12-12</t>
  </si>
  <si>
    <t>000000014</t>
  </si>
  <si>
    <t>电焊机</t>
  </si>
  <si>
    <t>B6-3157</t>
  </si>
  <si>
    <t>2001-07-03</t>
  </si>
  <si>
    <t>000000075</t>
  </si>
  <si>
    <t>奇声</t>
  </si>
  <si>
    <t>2000-10-05</t>
  </si>
  <si>
    <t>000000003</t>
  </si>
  <si>
    <t>1996-06-08</t>
  </si>
  <si>
    <t>000000291</t>
  </si>
  <si>
    <t>控温仪</t>
  </si>
  <si>
    <t>1992-07-18</t>
  </si>
  <si>
    <t>000000283</t>
  </si>
  <si>
    <t>电动恒温箱</t>
  </si>
  <si>
    <t>HHB11500</t>
  </si>
  <si>
    <t>1990-11-01</t>
  </si>
  <si>
    <t>000000275</t>
  </si>
  <si>
    <t>水温箱</t>
  </si>
  <si>
    <t>AHB11500</t>
  </si>
  <si>
    <t>000001061</t>
  </si>
  <si>
    <t>电热恒温箱</t>
  </si>
  <si>
    <t>000000627</t>
  </si>
  <si>
    <t>频闪</t>
  </si>
  <si>
    <t>2004-09-02</t>
  </si>
  <si>
    <t>在老校区，资产由于使用时间较长，已无法使用，处于报废状态。</t>
  </si>
  <si>
    <t>000001121</t>
  </si>
  <si>
    <t>小神州</t>
  </si>
  <si>
    <t>000001122</t>
  </si>
  <si>
    <t>小玫瑰</t>
  </si>
  <si>
    <t>000001124</t>
  </si>
  <si>
    <t>000000682</t>
  </si>
  <si>
    <t>七星件</t>
  </si>
  <si>
    <t>DF-998F</t>
  </si>
  <si>
    <t>000001120</t>
  </si>
  <si>
    <t>000000622</t>
  </si>
  <si>
    <t>彩色监视器</t>
  </si>
  <si>
    <t>金长城15"</t>
  </si>
  <si>
    <t>000000687</t>
  </si>
  <si>
    <t>万丈光忙</t>
  </si>
  <si>
    <t>旋转1500W</t>
  </si>
  <si>
    <t>000001119</t>
  </si>
  <si>
    <t>000002116</t>
  </si>
  <si>
    <t>服务器</t>
  </si>
  <si>
    <t>R720</t>
  </si>
  <si>
    <t>2013-03-27</t>
  </si>
  <si>
    <t>000000644</t>
  </si>
  <si>
    <t>护理模型</t>
  </si>
  <si>
    <t>2003-02-25</t>
  </si>
  <si>
    <t>000000674</t>
  </si>
  <si>
    <t>建筑模型</t>
  </si>
  <si>
    <t>000000604</t>
  </si>
  <si>
    <t>不锈钢雕塑</t>
  </si>
  <si>
    <t>2005-08-02</t>
  </si>
  <si>
    <t>由于是固定结构，2015年未搬迁，现固定资产处于报废状态。</t>
  </si>
  <si>
    <t>000001845</t>
  </si>
  <si>
    <t>外科缝合包扎展示仿真模型</t>
  </si>
  <si>
    <t>MWC676011</t>
  </si>
  <si>
    <t>000001844</t>
  </si>
  <si>
    <t>000001817</t>
  </si>
  <si>
    <t>不锈钢灭菌器</t>
  </si>
  <si>
    <t>YM-50ZN</t>
  </si>
  <si>
    <t>000001793</t>
  </si>
  <si>
    <t>全数字化B超机（推车式）</t>
  </si>
  <si>
    <t>YD-9000D</t>
  </si>
  <si>
    <t>2011-11-04</t>
  </si>
  <si>
    <t>000001667</t>
  </si>
  <si>
    <t>人体妊娠发育过程模型</t>
  </si>
  <si>
    <t>TCF276</t>
  </si>
  <si>
    <t>2011-09-19</t>
  </si>
  <si>
    <t>000001666</t>
  </si>
  <si>
    <t>000001557</t>
  </si>
  <si>
    <t>会阴切开缝合展开模型</t>
  </si>
  <si>
    <t>SBC073001</t>
  </si>
  <si>
    <t>000001556</t>
  </si>
  <si>
    <t>000001555</t>
  </si>
  <si>
    <t>000001554</t>
  </si>
  <si>
    <t>000001553</t>
  </si>
  <si>
    <t>000001552</t>
  </si>
  <si>
    <t>000001551</t>
  </si>
  <si>
    <t>000001550</t>
  </si>
  <si>
    <t>000001549</t>
  </si>
  <si>
    <t>000001548</t>
  </si>
  <si>
    <t>000001547</t>
  </si>
  <si>
    <t>000001546</t>
  </si>
  <si>
    <t>000001545</t>
  </si>
  <si>
    <t>000001544</t>
  </si>
  <si>
    <t>000001543</t>
  </si>
  <si>
    <t>气管插管训练仿真模型</t>
  </si>
  <si>
    <t>KAR/3</t>
  </si>
  <si>
    <t>000001542</t>
  </si>
  <si>
    <t>000001541</t>
  </si>
  <si>
    <t>000001540</t>
  </si>
  <si>
    <t>000001539</t>
  </si>
  <si>
    <t>000001538</t>
  </si>
  <si>
    <t>000001537</t>
  </si>
  <si>
    <t>000001536</t>
  </si>
  <si>
    <t>000001535</t>
  </si>
  <si>
    <t>000001514</t>
  </si>
  <si>
    <t>麻醉机</t>
  </si>
  <si>
    <t>金陵01</t>
  </si>
  <si>
    <t>2011-09-18</t>
  </si>
  <si>
    <t>000001513</t>
  </si>
  <si>
    <t>000001512</t>
  </si>
  <si>
    <t>骨科手术器械</t>
  </si>
  <si>
    <t>000001511</t>
  </si>
  <si>
    <t>除颤仪</t>
  </si>
  <si>
    <t>DEFI-B</t>
  </si>
  <si>
    <t>000001510</t>
  </si>
  <si>
    <t>000001500</t>
  </si>
  <si>
    <t>产包</t>
  </si>
  <si>
    <t>000001499</t>
  </si>
  <si>
    <t>000001498</t>
  </si>
  <si>
    <t>000001497</t>
  </si>
  <si>
    <t>000001496</t>
  </si>
  <si>
    <t>000001462</t>
  </si>
  <si>
    <t>高速离心机</t>
  </si>
  <si>
    <t>TG16B</t>
  </si>
  <si>
    <t>2011-08-31</t>
  </si>
  <si>
    <t>000001448</t>
  </si>
  <si>
    <t>电动人工流产吸引器</t>
  </si>
  <si>
    <t>DFX-IV.C</t>
  </si>
  <si>
    <t>2011-08-29</t>
  </si>
  <si>
    <t>000001447</t>
  </si>
  <si>
    <t>000001387</t>
  </si>
  <si>
    <t>无影灯</t>
  </si>
  <si>
    <t>KL1205L</t>
  </si>
  <si>
    <t>000001382</t>
  </si>
  <si>
    <t>外科手术器械包</t>
  </si>
  <si>
    <t>000001380</t>
  </si>
  <si>
    <t>全自动洗胃机</t>
  </si>
  <si>
    <t>DFX-XW.D</t>
  </si>
  <si>
    <t>000001379</t>
  </si>
  <si>
    <t>000001378</t>
  </si>
  <si>
    <t>000001377</t>
  </si>
  <si>
    <t>全能呼吸机</t>
  </si>
  <si>
    <t>WDH-1</t>
  </si>
  <si>
    <t>000001376</t>
  </si>
  <si>
    <t>000001375</t>
  </si>
  <si>
    <t>000001370</t>
  </si>
  <si>
    <t>综合穿刺术与移动性浊音扣诊电子化标准病人模型</t>
  </si>
  <si>
    <t>NWA496018</t>
  </si>
  <si>
    <t>000001369</t>
  </si>
  <si>
    <t>000001368</t>
  </si>
  <si>
    <t>000001367</t>
  </si>
  <si>
    <t>000001339</t>
  </si>
  <si>
    <t>器具推车</t>
  </si>
  <si>
    <t>KS-B09</t>
  </si>
  <si>
    <t>2011-08-27</t>
  </si>
  <si>
    <t>000001338</t>
  </si>
  <si>
    <t>000001337</t>
  </si>
  <si>
    <t>000001336</t>
  </si>
  <si>
    <t>急救推车</t>
  </si>
  <si>
    <t>KS-B25</t>
  </si>
  <si>
    <t>000000898</t>
  </si>
  <si>
    <t>红外线测温仪</t>
  </si>
  <si>
    <t>2009-10-22</t>
  </si>
  <si>
    <t>000000567</t>
  </si>
  <si>
    <t>心电图机</t>
  </si>
  <si>
    <t>XD-7100</t>
  </si>
  <si>
    <t>2005-11-02</t>
  </si>
  <si>
    <t>000000280</t>
  </si>
  <si>
    <t>电脑恒温培养箱</t>
  </si>
  <si>
    <t>303-3  50*60</t>
  </si>
  <si>
    <t>2004-05-14</t>
  </si>
  <si>
    <t>000000288</t>
  </si>
  <si>
    <t>电热鼓风干燥箱</t>
  </si>
  <si>
    <t>45*35</t>
  </si>
  <si>
    <t>2004-05-04</t>
  </si>
  <si>
    <t>000000367</t>
  </si>
  <si>
    <t>电动剪草机</t>
  </si>
  <si>
    <t>46E1500W</t>
  </si>
  <si>
    <t>2003-07-12</t>
  </si>
  <si>
    <t>000000180</t>
  </si>
  <si>
    <t>蒸馏水器</t>
  </si>
  <si>
    <t>2000W</t>
  </si>
  <si>
    <t>2003-05-27</t>
  </si>
  <si>
    <t>000000482</t>
  </si>
  <si>
    <t>铅球</t>
  </si>
  <si>
    <t>5KG</t>
  </si>
  <si>
    <t>1992-05-04</t>
  </si>
  <si>
    <t>000000448</t>
  </si>
  <si>
    <t>000000475</t>
  </si>
  <si>
    <t>000000495</t>
  </si>
  <si>
    <t>000000058</t>
  </si>
  <si>
    <t>000000509</t>
  </si>
  <si>
    <t>000000502</t>
  </si>
  <si>
    <t>000000489</t>
  </si>
  <si>
    <t>000000461</t>
  </si>
  <si>
    <t>000000516</t>
  </si>
  <si>
    <t>000000454</t>
  </si>
  <si>
    <t>000000468</t>
  </si>
  <si>
    <t>000000049</t>
  </si>
  <si>
    <t>海绵垫</t>
  </si>
  <si>
    <t>1.8*1</t>
  </si>
  <si>
    <t>1991-01-10</t>
  </si>
  <si>
    <t>000000355</t>
  </si>
  <si>
    <t>000000039</t>
  </si>
  <si>
    <t>山羊</t>
  </si>
  <si>
    <t>海棉</t>
  </si>
  <si>
    <t>000000441</t>
  </si>
  <si>
    <t>000000379</t>
  </si>
  <si>
    <t>000000427</t>
  </si>
  <si>
    <t>000000420</t>
  </si>
  <si>
    <t>000000347</t>
  </si>
  <si>
    <t>000000363</t>
  </si>
  <si>
    <t>000000434</t>
  </si>
  <si>
    <t>000000400</t>
  </si>
  <si>
    <t>000000394</t>
  </si>
  <si>
    <t>000000413</t>
  </si>
  <si>
    <t>000000371</t>
  </si>
  <si>
    <t>000000387</t>
  </si>
  <si>
    <t>000000407</t>
  </si>
  <si>
    <t>000000044</t>
  </si>
  <si>
    <t>针灸模型</t>
  </si>
  <si>
    <t>石膏</t>
  </si>
  <si>
    <t>1990-01-10</t>
  </si>
  <si>
    <t>000000034</t>
  </si>
  <si>
    <t>耳针放大</t>
  </si>
  <si>
    <t>钢</t>
  </si>
  <si>
    <t>000000479</t>
  </si>
  <si>
    <t>P64灯</t>
  </si>
  <si>
    <t>20W</t>
  </si>
  <si>
    <t>000000499</t>
  </si>
  <si>
    <t>000000506</t>
  </si>
  <si>
    <t>000000486</t>
  </si>
  <si>
    <t>000000465</t>
  </si>
  <si>
    <t>000000472</t>
  </si>
  <si>
    <t>000000492</t>
  </si>
  <si>
    <t>000000297</t>
  </si>
  <si>
    <t>000001791</t>
  </si>
  <si>
    <t>单床单管X光机</t>
  </si>
  <si>
    <t>F30-IIF</t>
  </si>
  <si>
    <t>000001777</t>
  </si>
  <si>
    <t>高频便携式X射线机</t>
  </si>
  <si>
    <t>LX-20A</t>
  </si>
  <si>
    <t>000000586</t>
  </si>
  <si>
    <t>灯架</t>
  </si>
  <si>
    <t>在老校区礼堂，由于是固定结构，2015年搬迁时未搬迁，现礼堂已被毕节市七星关区房屋征收管理局征收并拆除，固定资产处于盘亏状态。</t>
  </si>
  <si>
    <t>000000402</t>
  </si>
  <si>
    <t>黑板</t>
  </si>
  <si>
    <t>300*120</t>
  </si>
  <si>
    <t>2002-03-09</t>
  </si>
  <si>
    <t>在西校区教学楼，由于是固定结构，2015年搬迁时未搬迁，现教学楼已被毕节市房征补偿服务中心拆除，固定资产处于盘亏状态。</t>
  </si>
  <si>
    <t>000000625</t>
  </si>
  <si>
    <t>礼堂座椅</t>
  </si>
  <si>
    <t>2006-08-10</t>
  </si>
  <si>
    <t>TY2005000001</t>
  </si>
  <si>
    <t>TY2004000001</t>
  </si>
  <si>
    <t>一体化灯光控制台</t>
  </si>
  <si>
    <t>TGL12</t>
  </si>
  <si>
    <t>TY2005000003</t>
  </si>
  <si>
    <t>TY2005000002</t>
  </si>
  <si>
    <t>000000178</t>
  </si>
  <si>
    <t>电脑灯控制台</t>
  </si>
  <si>
    <t>2308</t>
  </si>
  <si>
    <t>2006-04-25</t>
  </si>
  <si>
    <t>000000052</t>
  </si>
  <si>
    <t>风机</t>
  </si>
  <si>
    <t>5000W</t>
  </si>
  <si>
    <t>2004-07-30</t>
  </si>
  <si>
    <t>000000268</t>
  </si>
  <si>
    <t>泡泡机</t>
  </si>
  <si>
    <t>2006-05-14</t>
  </si>
  <si>
    <t>000000170</t>
  </si>
  <si>
    <t>电脑摇头灯</t>
  </si>
  <si>
    <t>125W</t>
  </si>
  <si>
    <t>2套</t>
  </si>
  <si>
    <t>000000260</t>
  </si>
  <si>
    <t>雪花机</t>
  </si>
  <si>
    <t>UIN</t>
  </si>
  <si>
    <t>000000130</t>
  </si>
  <si>
    <t>聚光灯</t>
  </si>
  <si>
    <t>800W</t>
  </si>
  <si>
    <t>000000122</t>
  </si>
  <si>
    <t>回光灯</t>
  </si>
  <si>
    <t>000000138</t>
  </si>
  <si>
    <t>空中玫瑰灯</t>
  </si>
  <si>
    <t>000000114</t>
  </si>
  <si>
    <t>追光灯</t>
  </si>
  <si>
    <t>000000252</t>
  </si>
  <si>
    <t>烟机</t>
  </si>
  <si>
    <t>A-TIAN</t>
  </si>
  <si>
    <t>000000098</t>
  </si>
  <si>
    <t>电脑灯</t>
  </si>
  <si>
    <t>200W</t>
  </si>
  <si>
    <t>4套</t>
  </si>
  <si>
    <t>拆除单位</t>
  </si>
  <si>
    <t>求和项:累计折旧</t>
  </si>
  <si>
    <t>求和项:申报损失金额</t>
  </si>
  <si>
    <t>求和项:待鉴证金额</t>
  </si>
  <si>
    <t>房征局</t>
  </si>
  <si>
    <t>房征局 汇总</t>
  </si>
  <si>
    <t>使用单位</t>
  </si>
  <si>
    <t>使用单位 汇总</t>
  </si>
  <si>
    <t>(空白)</t>
  </si>
  <si>
    <t>(空白) 汇总</t>
  </si>
  <si>
    <t>账面数量</t>
  </si>
  <si>
    <t>账面价值</t>
  </si>
  <si>
    <t>会计差错调整数量</t>
  </si>
  <si>
    <t>会计差错调整金额</t>
  </si>
  <si>
    <t>损失数量</t>
  </si>
  <si>
    <t>损失金额</t>
  </si>
  <si>
    <t>申报损失金额</t>
  </si>
  <si>
    <t>原始说明</t>
  </si>
  <si>
    <t>说明</t>
  </si>
  <si>
    <t>处置状态</t>
  </si>
  <si>
    <t>未处置</t>
  </si>
  <si>
    <t>在老校区礼堂，由于是固定结构无发搬动，现已被七星关区房征局拆除。</t>
  </si>
  <si>
    <t>拆除</t>
  </si>
  <si>
    <t>在老校区学生食堂，由于是固定结构无发搬动，现已被七星关区房征局拆除。</t>
  </si>
  <si>
    <t>在老校区学生食堂上2楼礼堂，由于是固定结构无发搬动，现已被七星关区房征局拆除。</t>
  </si>
  <si>
    <t>在老校区，由于是固定结构无发搬动，留在老校区，现已被使用单位拆除。</t>
  </si>
  <si>
    <t>在老校区未搬过来的资产</t>
  </si>
  <si>
    <t>在老校区礼堂，资产由于使用时间较长，已无法使用，处于报废状态。</t>
  </si>
  <si>
    <t>在老校区学生食堂上2楼礼堂，由于是固定结构无法搬动，现已被七星关区房征局拆除。</t>
  </si>
  <si>
    <t>由器械专业教学拆解。</t>
  </si>
  <si>
    <t>在西校区教学楼，由于是固定结构无法搬动，现已被毕节市房征补偿服务中心拆除。</t>
  </si>
  <si>
    <t>固定设备，无法搬迁，且使用多年已损坏。</t>
  </si>
  <si>
    <t>老校区固定结构设备，无法搬迁，现已被使用单位拆除。</t>
  </si>
  <si>
    <r>
      <rPr>
        <sz val="10"/>
        <rFont val="宋体"/>
        <charset val="134"/>
      </rPr>
      <t>翠屏路</t>
    </r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西校区</t>
    </r>
    <r>
      <rPr>
        <sz val="10"/>
        <rFont val="Arial"/>
        <charset val="134"/>
      </rPr>
      <t xml:space="preserve">       </t>
    </r>
    <r>
      <rPr>
        <sz val="10"/>
        <rFont val="宋体"/>
        <charset val="134"/>
      </rPr>
      <t>总校</t>
    </r>
    <r>
      <rPr>
        <sz val="10"/>
        <rFont val="Arial"/>
        <charset val="134"/>
      </rPr>
      <t xml:space="preserve">      </t>
    </r>
  </si>
  <si>
    <r>
      <rPr>
        <sz val="10"/>
        <rFont val="宋体"/>
        <charset val="134"/>
      </rPr>
      <t>老校区</t>
    </r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汇泉路</t>
    </r>
    <r>
      <rPr>
        <sz val="10"/>
        <rFont val="Arial"/>
        <charset val="134"/>
      </rPr>
      <t xml:space="preserve">      </t>
    </r>
  </si>
  <si>
    <t>求和项:数量</t>
  </si>
  <si>
    <t>求和项:价值</t>
  </si>
  <si>
    <t>汇泉路 老校区固定结构设备，无法搬迁，现已被使用单位拆除。</t>
  </si>
  <si>
    <t>由于是固定结构无发搬动，留在老校区，现在老校区是七星关区实验中学在使用，处于学生安全考虑，电梯已封闭，未使用，现申请报废状态。</t>
  </si>
  <si>
    <t>序号</t>
  </si>
  <si>
    <t>TY2016000227</t>
  </si>
  <si>
    <t>视频会议终端</t>
  </si>
  <si>
    <t>ZXV10 T700S 4MX</t>
  </si>
  <si>
    <t>2016-06-19</t>
  </si>
  <si>
    <t>TY2015000051</t>
  </si>
  <si>
    <t>箱压变压器</t>
  </si>
  <si>
    <t>ZBW-10KV/0.4KV-500KVA</t>
  </si>
  <si>
    <t>2015-06-05</t>
  </si>
  <si>
    <t xml:space="preserve">箱压变压器2台376000元
高压氧化锌避雷器1096元
真空断路器10500元
低压配电箱1800元
税额40387.77元 
人工费及其它辅助材料 44359.65元
学校G2食堂、E4.E5.E6
等用电工程总金额743789.65元
</t>
  </si>
  <si>
    <t>000001220</t>
  </si>
  <si>
    <t>乘客电梯</t>
  </si>
  <si>
    <t>TKJF1000/1.5-JXW</t>
  </si>
  <si>
    <t>2010-01-02</t>
  </si>
  <si>
    <t>2009-11-12</t>
  </si>
  <si>
    <t>未使用</t>
  </si>
  <si>
    <t>ZY2015000247</t>
  </si>
  <si>
    <t>低压铠装铜芯电缆</t>
  </si>
  <si>
    <t>YJV-3*300+1*150</t>
  </si>
  <si>
    <t xml:space="preserve">电力电缆管管径 921.48元
铜芯电缆 11498.85元
低压铠装铜芯电 246460.2
高压户外冷热电缆1346.4元户内热缩式电缆终端1488元 高压户外冷热电缆头 1346.4元
学校G2食堂、E4.E5.E6
等用电工程总金额743789.65元
</t>
  </si>
  <si>
    <t>000001786</t>
  </si>
  <si>
    <t>中央监护站</t>
  </si>
  <si>
    <t>000001425</t>
  </si>
  <si>
    <t>中心供氧负压设备带及管路</t>
  </si>
  <si>
    <t>000000359</t>
  </si>
  <si>
    <t>供氧负压吸引系统</t>
  </si>
  <si>
    <t>3瓶一排</t>
  </si>
  <si>
    <t>2004-06-28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</si>
</sst>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#,##0.00_ "/>
    <numFmt numFmtId="178" formatCode="0.00_ "/>
  </numFmts>
  <fonts count="40">
    <font>
      <sz val="10"/>
      <name val="Arial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16"/>
      <name val="Arial"/>
      <charset val="134"/>
    </font>
    <font>
      <sz val="8"/>
      <name val="Arial"/>
      <charset val="134"/>
    </font>
    <font>
      <b/>
      <sz val="9"/>
      <name val="Arial"/>
      <charset val="134"/>
    </font>
    <font>
      <sz val="6"/>
      <name val="Arial"/>
      <charset val="134"/>
    </font>
    <font>
      <b/>
      <sz val="16"/>
      <name val="宋体"/>
      <charset val="134"/>
    </font>
    <font>
      <sz val="8"/>
      <name val="宋体"/>
      <charset val="134"/>
    </font>
    <font>
      <b/>
      <sz val="8"/>
      <color indexed="8"/>
      <name val="宋体"/>
      <charset val="134"/>
    </font>
    <font>
      <b/>
      <sz val="8"/>
      <name val="宋体"/>
      <charset val="134"/>
    </font>
    <font>
      <b/>
      <sz val="6"/>
      <color indexed="8"/>
      <name val="宋体"/>
      <charset val="134"/>
    </font>
    <font>
      <sz val="8"/>
      <color indexed="8"/>
      <name val="宋体"/>
      <charset val="134"/>
    </font>
    <font>
      <b/>
      <sz val="6"/>
      <name val="宋体"/>
      <charset val="134"/>
    </font>
    <font>
      <sz val="6"/>
      <color indexed="8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6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19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11" borderId="20" applyNumberFormat="0" applyFon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3" fillId="15" borderId="23" applyNumberFormat="0" applyAlignment="0" applyProtection="0">
      <alignment vertical="center"/>
    </xf>
    <xf numFmtId="0" fontId="34" fillId="15" borderId="19" applyNumberFormat="0" applyAlignment="0" applyProtection="0">
      <alignment vertical="center"/>
    </xf>
    <xf numFmtId="0" fontId="35" fillId="16" borderId="24" applyNumberForma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</cellStyleXfs>
  <cellXfs count="13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176" fontId="2" fillId="2" borderId="1" xfId="0" applyNumberFormat="1" applyFont="1" applyFill="1" applyBorder="1" applyAlignment="1">
      <alignment horizontal="right" vertical="center"/>
    </xf>
    <xf numFmtId="0" fontId="3" fillId="0" borderId="0" xfId="0" applyFont="1"/>
    <xf numFmtId="177" fontId="2" fillId="2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49" fontId="2" fillId="2" borderId="1" xfId="0" applyNumberFormat="1" applyFont="1" applyFill="1" applyBorder="1" applyAlignment="1">
      <alignment horizontal="left" vertical="center" wrapText="1"/>
    </xf>
    <xf numFmtId="177" fontId="0" fillId="0" borderId="0" xfId="0" applyNumberFormat="1"/>
    <xf numFmtId="43" fontId="0" fillId="0" borderId="0" xfId="8" applyFont="1" applyAlignment="1"/>
    <xf numFmtId="0" fontId="0" fillId="0" borderId="2" xfId="0" applyBorder="1" applyAlignment="1">
      <alignment wrapText="1"/>
    </xf>
    <xf numFmtId="0" fontId="0" fillId="0" borderId="3" xfId="0" applyBorder="1" applyAlignment="1"/>
    <xf numFmtId="0" fontId="0" fillId="0" borderId="2" xfId="0" applyBorder="1"/>
    <xf numFmtId="43" fontId="0" fillId="0" borderId="3" xfId="8" applyFont="1" applyBorder="1" applyAlignment="1"/>
    <xf numFmtId="43" fontId="0" fillId="0" borderId="4" xfId="8" applyFont="1" applyBorder="1" applyAlignment="1"/>
    <xf numFmtId="43" fontId="0" fillId="0" borderId="5" xfId="8" applyFont="1" applyBorder="1" applyAlignment="1"/>
    <xf numFmtId="43" fontId="0" fillId="0" borderId="6" xfId="8" applyFont="1" applyBorder="1" applyAlignment="1"/>
    <xf numFmtId="0" fontId="0" fillId="0" borderId="2" xfId="0" applyNumberFormat="1" applyBorder="1"/>
    <xf numFmtId="0" fontId="0" fillId="0" borderId="7" xfId="0" applyBorder="1" applyAlignment="1">
      <alignment wrapText="1"/>
    </xf>
    <xf numFmtId="0" fontId="0" fillId="0" borderId="8" xfId="0" applyBorder="1" applyAlignment="1"/>
    <xf numFmtId="0" fontId="0" fillId="0" borderId="7" xfId="0" applyNumberFormat="1" applyBorder="1"/>
    <xf numFmtId="43" fontId="0" fillId="0" borderId="9" xfId="8" applyFont="1" applyBorder="1" applyAlignment="1"/>
    <xf numFmtId="43" fontId="0" fillId="0" borderId="10" xfId="8" applyFont="1" applyBorder="1" applyAlignment="1"/>
    <xf numFmtId="0" fontId="0" fillId="3" borderId="0" xfId="0" applyFill="1"/>
    <xf numFmtId="0" fontId="1" fillId="2" borderId="11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right" vertical="center"/>
    </xf>
    <xf numFmtId="176" fontId="2" fillId="2" borderId="11" xfId="0" applyNumberFormat="1" applyFont="1" applyFill="1" applyBorder="1" applyAlignment="1">
      <alignment horizontal="right" vertical="center"/>
    </xf>
    <xf numFmtId="177" fontId="2" fillId="2" borderId="11" xfId="0" applyNumberFormat="1" applyFont="1" applyFill="1" applyBorder="1" applyAlignment="1">
      <alignment horizontal="right" vertical="center"/>
    </xf>
    <xf numFmtId="49" fontId="2" fillId="3" borderId="11" xfId="0" applyNumberFormat="1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right" vertical="center"/>
    </xf>
    <xf numFmtId="176" fontId="2" fillId="4" borderId="11" xfId="0" applyNumberFormat="1" applyFont="1" applyFill="1" applyBorder="1" applyAlignment="1">
      <alignment horizontal="right" vertical="center"/>
    </xf>
    <xf numFmtId="177" fontId="2" fillId="3" borderId="11" xfId="0" applyNumberFormat="1" applyFont="1" applyFill="1" applyBorder="1" applyAlignment="1">
      <alignment horizontal="right" vertical="center"/>
    </xf>
    <xf numFmtId="14" fontId="2" fillId="2" borderId="11" xfId="0" applyNumberFormat="1" applyFont="1" applyFill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3" fontId="0" fillId="0" borderId="3" xfId="8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43" fontId="0" fillId="0" borderId="5" xfId="8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NumberFormat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0" fillId="0" borderId="14" xfId="0" applyNumberFormat="1" applyBorder="1"/>
    <xf numFmtId="0" fontId="0" fillId="0" borderId="0" xfId="0" applyNumberFormat="1"/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NumberFormat="1" applyBorder="1"/>
    <xf numFmtId="43" fontId="0" fillId="0" borderId="4" xfId="8" applyFont="1" applyBorder="1" applyAlignment="1">
      <alignment horizontal="center"/>
    </xf>
    <xf numFmtId="43" fontId="0" fillId="0" borderId="6" xfId="8" applyFont="1" applyBorder="1" applyAlignment="1">
      <alignment horizontal="center" vertical="center" wrapText="1"/>
    </xf>
    <xf numFmtId="43" fontId="0" fillId="0" borderId="15" xfId="8" applyFont="1" applyBorder="1" applyAlignment="1"/>
    <xf numFmtId="0" fontId="4" fillId="0" borderId="0" xfId="0" applyFont="1"/>
    <xf numFmtId="0" fontId="5" fillId="0" borderId="0" xfId="0" applyFont="1"/>
    <xf numFmtId="0" fontId="0" fillId="5" borderId="0" xfId="0" applyFill="1"/>
    <xf numFmtId="0" fontId="5" fillId="5" borderId="0" xfId="0" applyFont="1" applyFill="1"/>
    <xf numFmtId="0" fontId="0" fillId="0" borderId="0" xfId="0" applyAlignment="1">
      <alignment vertical="center"/>
    </xf>
    <xf numFmtId="0" fontId="0" fillId="0" borderId="0" xfId="0" applyFill="1"/>
    <xf numFmtId="0" fontId="0" fillId="5" borderId="0" xfId="0" applyFill="1" applyAlignment="1">
      <alignment vertical="center"/>
    </xf>
    <xf numFmtId="0" fontId="6" fillId="5" borderId="0" xfId="0" applyFont="1" applyFill="1"/>
    <xf numFmtId="0" fontId="7" fillId="0" borderId="0" xfId="0" applyFont="1"/>
    <xf numFmtId="43" fontId="7" fillId="0" borderId="0" xfId="8" applyFont="1" applyAlignment="1"/>
    <xf numFmtId="0" fontId="7" fillId="0" borderId="0" xfId="0" applyFont="1" applyAlignment="1">
      <alignment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3" fontId="5" fillId="0" borderId="0" xfId="8" applyFont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43" fontId="11" fillId="0" borderId="16" xfId="8" applyFont="1" applyBorder="1" applyAlignment="1">
      <alignment horizontal="center" vertical="center"/>
    </xf>
    <xf numFmtId="43" fontId="11" fillId="0" borderId="17" xfId="8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43" fontId="12" fillId="2" borderId="1" xfId="8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right" vertical="center"/>
    </xf>
    <xf numFmtId="43" fontId="13" fillId="2" borderId="1" xfId="8" applyFont="1" applyFill="1" applyBorder="1" applyAlignment="1">
      <alignment horizontal="right" vertical="center"/>
    </xf>
    <xf numFmtId="49" fontId="13" fillId="5" borderId="1" xfId="0" applyNumberFormat="1" applyFont="1" applyFill="1" applyBorder="1" applyAlignment="1">
      <alignment horizontal="left" vertical="center"/>
    </xf>
    <xf numFmtId="0" fontId="13" fillId="5" borderId="1" xfId="0" applyFont="1" applyFill="1" applyBorder="1" applyAlignment="1">
      <alignment horizontal="left" vertical="center"/>
    </xf>
    <xf numFmtId="0" fontId="13" fillId="5" borderId="1" xfId="0" applyFont="1" applyFill="1" applyBorder="1" applyAlignment="1">
      <alignment horizontal="right" vertical="center"/>
    </xf>
    <xf numFmtId="43" fontId="13" fillId="5" borderId="1" xfId="8" applyFont="1" applyFill="1" applyBorder="1" applyAlignment="1">
      <alignment horizontal="right" vertical="center"/>
    </xf>
    <xf numFmtId="0" fontId="10" fillId="5" borderId="1" xfId="0" applyFont="1" applyFill="1" applyBorder="1" applyAlignment="1">
      <alignment horizontal="left" vertical="center"/>
    </xf>
    <xf numFmtId="43" fontId="10" fillId="2" borderId="1" xfId="8" applyFont="1" applyFill="1" applyBorder="1" applyAlignment="1">
      <alignment horizontal="center" vertical="center"/>
    </xf>
    <xf numFmtId="178" fontId="13" fillId="2" borderId="1" xfId="8" applyNumberFormat="1" applyFont="1" applyFill="1" applyBorder="1" applyAlignment="1">
      <alignment horizontal="right" vertical="center"/>
    </xf>
    <xf numFmtId="177" fontId="13" fillId="2" borderId="1" xfId="0" applyNumberFormat="1" applyFont="1" applyFill="1" applyBorder="1" applyAlignment="1">
      <alignment horizontal="right" vertical="center"/>
    </xf>
    <xf numFmtId="178" fontId="13" fillId="5" borderId="1" xfId="8" applyNumberFormat="1" applyFont="1" applyFill="1" applyBorder="1" applyAlignment="1">
      <alignment horizontal="right" vertical="center"/>
    </xf>
    <xf numFmtId="177" fontId="13" fillId="5" borderId="1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9" fillId="5" borderId="1" xfId="0" applyFont="1" applyFill="1" applyBorder="1" applyAlignment="1">
      <alignment wrapText="1"/>
    </xf>
    <xf numFmtId="49" fontId="13" fillId="5" borderId="1" xfId="0" applyNumberFormat="1" applyFont="1" applyFill="1" applyBorder="1" applyAlignment="1">
      <alignment horizontal="left" vertical="center" wrapText="1"/>
    </xf>
    <xf numFmtId="14" fontId="13" fillId="2" borderId="1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left" vertical="center"/>
    </xf>
    <xf numFmtId="0" fontId="0" fillId="0" borderId="18" xfId="0" applyBorder="1"/>
    <xf numFmtId="176" fontId="13" fillId="2" borderId="1" xfId="0" applyNumberFormat="1" applyFont="1" applyFill="1" applyBorder="1" applyAlignment="1">
      <alignment horizontal="right" vertical="center"/>
    </xf>
    <xf numFmtId="0" fontId="0" fillId="0" borderId="18" xfId="0" applyBorder="1" applyAlignment="1">
      <alignment vertical="center"/>
    </xf>
    <xf numFmtId="0" fontId="9" fillId="0" borderId="1" xfId="0" applyFont="1" applyBorder="1" applyAlignment="1">
      <alignment vertical="center" wrapText="1"/>
    </xf>
    <xf numFmtId="177" fontId="15" fillId="2" borderId="1" xfId="0" applyNumberFormat="1" applyFont="1" applyFill="1" applyBorder="1" applyAlignment="1">
      <alignment horizontal="right" vertical="center"/>
    </xf>
    <xf numFmtId="176" fontId="13" fillId="5" borderId="1" xfId="0" applyNumberFormat="1" applyFont="1" applyFill="1" applyBorder="1" applyAlignment="1">
      <alignment horizontal="right" vertical="center"/>
    </xf>
    <xf numFmtId="178" fontId="13" fillId="2" borderId="1" xfId="0" applyNumberFormat="1" applyFont="1" applyFill="1" applyBorder="1" applyAlignment="1">
      <alignment horizontal="right" vertical="center"/>
    </xf>
    <xf numFmtId="178" fontId="13" fillId="5" borderId="1" xfId="0" applyNumberFormat="1" applyFont="1" applyFill="1" applyBorder="1" applyAlignment="1">
      <alignment horizontal="right" vertical="center"/>
    </xf>
    <xf numFmtId="0" fontId="5" fillId="5" borderId="0" xfId="0" applyFont="1" applyFill="1" applyAlignment="1">
      <alignment vertical="center"/>
    </xf>
    <xf numFmtId="0" fontId="9" fillId="5" borderId="1" xfId="0" applyFont="1" applyFill="1" applyBorder="1" applyAlignment="1">
      <alignment vertical="center" wrapText="1"/>
    </xf>
    <xf numFmtId="49" fontId="1" fillId="5" borderId="1" xfId="0" applyNumberFormat="1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right" vertical="center"/>
    </xf>
    <xf numFmtId="43" fontId="1" fillId="5" borderId="1" xfId="8" applyFont="1" applyFill="1" applyBorder="1" applyAlignment="1">
      <alignment horizontal="right" vertical="center"/>
    </xf>
    <xf numFmtId="0" fontId="7" fillId="5" borderId="0" xfId="0" applyFont="1" applyFill="1"/>
    <xf numFmtId="43" fontId="7" fillId="5" borderId="0" xfId="8" applyFont="1" applyFill="1" applyAlignment="1"/>
    <xf numFmtId="177" fontId="1" fillId="5" borderId="1" xfId="0" applyNumberFormat="1" applyFont="1" applyFill="1" applyBorder="1" applyAlignment="1">
      <alignment horizontal="right" vertical="center"/>
    </xf>
    <xf numFmtId="0" fontId="16" fillId="5" borderId="1" xfId="0" applyFont="1" applyFill="1" applyBorder="1" applyAlignment="1">
      <alignment wrapText="1"/>
    </xf>
    <xf numFmtId="0" fontId="7" fillId="5" borderId="0" xfId="0" applyFont="1" applyFill="1" applyAlignment="1">
      <alignment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3" fontId="0" fillId="0" borderId="0" xfId="8" applyFont="1" applyAlignment="1">
      <alignment horizontal="center"/>
    </xf>
    <xf numFmtId="0" fontId="0" fillId="0" borderId="0" xfId="0" applyAlignment="1">
      <alignment horizontal="center" vertical="center" wrapText="1"/>
    </xf>
    <xf numFmtId="43" fontId="0" fillId="0" borderId="0" xfId="8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9">
    <dxf/>
    <dxf/>
    <dxf/>
    <dxf/>
    <dxf>
      <alignment wrapText="1"/>
    </dxf>
    <dxf>
      <alignment wrapText="1"/>
    </dxf>
    <dxf>
      <alignment wrapText="1"/>
    </dxf>
    <dxf>
      <alignment wrapText="1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数据透视表样式 1" table="0" count="1">
      <tableStyleElement type="wholeTable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pivotCacheDefinition" Target="pivotCache/pivotCacheDefinition2.xml"/><Relationship Id="rId8" Type="http://schemas.openxmlformats.org/officeDocument/2006/relationships/pivotCacheDefinition" Target="pivotCache/pivotCacheDefinition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pivotCacheDefinition" Target="pivotCache/pivotCacheDefinition3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1" refreshedVersion="4" upgradeOnRefresh="1" refreshedDate="44802.4828050926" refreshedBy="iCura" recordCount="11">
  <cacheSource type="worksheet">
    <worksheetSource ref="B1:N12" sheet="损失明细表-大金额 (2)"/>
  </cacheSource>
  <cacheFields count="13">
    <cacheField name="资产编号" numFmtId="49"/>
    <cacheField name="资产国标大类" numFmtId="0"/>
    <cacheField name="资产名称" numFmtId="49"/>
    <cacheField name="规格型号" numFmtId="49"/>
    <cacheField name="取得日期" numFmtId="0"/>
    <cacheField name="损失性质" numFmtId="49">
      <sharedItems count="2">
        <s v="报废"/>
        <s v="丢失"/>
      </sharedItems>
    </cacheField>
    <cacheField name="数量" numFmtId="176"/>
    <cacheField name="价值" numFmtId="177"/>
    <cacheField name="累计折旧" numFmtId="177"/>
    <cacheField name="申报损失金额" numFmtId="177"/>
    <cacheField name="待鉴证金额" numFmtId="177"/>
    <cacheField name="备注" numFmtId="49"/>
    <cacheField name="说明" numFmtId="0">
      <sharedItems count="4">
        <s v="资产由于使用时间较长，已无法使用，处于报废状态。"/>
        <s v="由于是固定结构无发搬动，留在老校区，现在老校区是七星关区实验中学在使用，处于学生安全考虑，电梯已封闭，未使用，现申请报废状态。"/>
        <s v="在老校区礼堂，由于是固定结构无发搬动，现已被七星关区房征局拆除。"/>
        <s v="汇泉路 老校区固定结构设备，无法搬迁，现已被使用单位拆除。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createdVersion="4" refreshedVersion="4" refreshedDate="44819.7372929398" refreshedBy="iCura" recordCount="374">
  <cacheSource type="worksheet">
    <worksheetSource ref="A1:T375" sheet="损失明细表"/>
  </cacheSource>
  <cacheFields count="20">
    <cacheField name="资产编号" numFmtId="49"/>
    <cacheField name="资产国标大类" numFmtId="0">
      <sharedItems count="4">
        <s v="通用设备"/>
        <s v="专用设备"/>
        <s v="家具、用具、装具及动植物"/>
        <s v="文物和陈列品"/>
      </sharedItems>
    </cacheField>
    <cacheField name="资产名称" numFmtId="49"/>
    <cacheField name="规格型号" numFmtId="49"/>
    <cacheField name="取得日期" numFmtId="0"/>
    <cacheField name="损失性质" numFmtId="49">
      <sharedItems count="4">
        <s v="报废"/>
        <s v="盘亏"/>
        <s v="大额资产报废"/>
        <s v="大额资产盘亏"/>
      </sharedItems>
    </cacheField>
    <cacheField name="账面数量" numFmtId="176"/>
    <cacheField name="账面价值" numFmtId="177"/>
    <cacheField name="会计差错调整数量" numFmtId="177"/>
    <cacheField name="会计差错调整金额" numFmtId="177"/>
    <cacheField name="损失数量" numFmtId="177"/>
    <cacheField name="损失金额" numFmtId="177"/>
    <cacheField name="累计折旧" numFmtId="177"/>
    <cacheField name="申报损失金额" numFmtId="177"/>
    <cacheField name="待鉴证金额" numFmtId="177"/>
    <cacheField name="备注" numFmtId="49"/>
    <cacheField name="原始说明" numFmtId="0"/>
    <cacheField name="说明" numFmtId="0"/>
    <cacheField name="处置状态" numFmtId="0"/>
    <cacheField name="拆除单位" numFmtId="0">
      <sharedItems containsBlank="1" count="3">
        <m/>
        <s v="房征局"/>
        <s v="使用单位"/>
      </sharedItems>
    </cacheField>
  </cacheFields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createdVersion="4" refreshedVersion="4" refreshedDate="44819.7380563657" refreshedBy="iCura" recordCount="374">
  <cacheSource type="worksheet">
    <worksheetSource ref="A1:O375" sheet="损失明细表"/>
  </cacheSource>
  <cacheFields count="15">
    <cacheField name="资产编号" numFmtId="49"/>
    <cacheField name="资产国标大类" numFmtId="0">
      <sharedItems count="4">
        <s v="通用设备"/>
        <s v="专用设备"/>
        <s v="家具、用具、装具及动植物"/>
        <s v="文物和陈列品"/>
      </sharedItems>
    </cacheField>
    <cacheField name="资产名称" numFmtId="49"/>
    <cacheField name="规格型号" numFmtId="49"/>
    <cacheField name="取得日期" numFmtId="0"/>
    <cacheField name="损失性质" numFmtId="49">
      <sharedItems count="6">
        <s v="报废"/>
        <s v="盘亏"/>
        <s v="大额资产报废"/>
        <s v="大额资产盘亏"/>
        <s v="丢失" u="1"/>
        <s v="大额资产丢失" u="1"/>
      </sharedItems>
    </cacheField>
    <cacheField name="账面数量" numFmtId="176"/>
    <cacheField name="账面价值" numFmtId="177"/>
    <cacheField name="会计差错调整数量" numFmtId="177"/>
    <cacheField name="会计差错调整金额" numFmtId="177"/>
    <cacheField name="损失数量" numFmtId="177"/>
    <cacheField name="损失金额" numFmtId="177"/>
    <cacheField name="累计折旧" numFmtId="177"/>
    <cacheField name="申报损失金额" numFmtId="177"/>
    <cacheField name="待鉴证金额" numFmtId="177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">
  <r>
    <s v="TY2016000227"/>
    <s v="通用设备"/>
    <s v="视频会议终端"/>
    <s v="ZXV10 T700S 4MX"/>
    <s v="2016-06-19"/>
    <x v="0"/>
    <n v="1"/>
    <n v="82000"/>
    <n v="82000"/>
    <n v="0"/>
    <n v="0"/>
    <s v=""/>
    <x v="0"/>
  </r>
  <r>
    <s v="TY2015000051"/>
    <s v="通用设备"/>
    <s v="箱压变压器"/>
    <s v="ZBW-10KV/0.4KV-500KVA"/>
    <s v="2015-06-05"/>
    <x v="0"/>
    <n v="1"/>
    <n v="474143.42"/>
    <n v="474143.42"/>
    <n v="0"/>
    <n v="0"/>
    <s v="箱压变压器2台376000元_x000a_高压氧化锌避雷器1096元_x000a_真空断路器10500元_x000a_低压配电箱1800元_x000a_税额40387.77元 _x000a_人工费及其它辅助材料 44359.65元_x000a_学校G2食堂、E4.E5.E6_x000a_等用电工程总金额743789.65元_x000a__x000a_"/>
    <x v="0"/>
  </r>
  <r>
    <s v="000002116"/>
    <s v="通用设备"/>
    <s v="服务器"/>
    <s v="R720"/>
    <s v="2013-03-27"/>
    <x v="0"/>
    <n v="1"/>
    <n v="74000"/>
    <n v="74000"/>
    <n v="0"/>
    <n v="0"/>
    <s v=""/>
    <x v="0"/>
  </r>
  <r>
    <s v="000001220"/>
    <s v="通用设备"/>
    <s v="乘客电梯"/>
    <s v="TKJF1000/1.5-JXW"/>
    <s v="2010-01-02"/>
    <x v="0"/>
    <n v="1"/>
    <n v="218000"/>
    <n v="218000"/>
    <n v="0"/>
    <n v="0"/>
    <s v="2009-11-12"/>
    <x v="1"/>
  </r>
  <r>
    <s v="000001791"/>
    <s v="专用设备"/>
    <s v="单床单管X光机"/>
    <s v="F30-IIF"/>
    <s v="2011-11-04"/>
    <x v="0"/>
    <n v="1"/>
    <n v="60500"/>
    <n v="60500"/>
    <n v="0"/>
    <n v="0"/>
    <s v=""/>
    <x v="0"/>
  </r>
  <r>
    <s v="000001777"/>
    <s v="专用设备"/>
    <s v="高频便携式X射线机"/>
    <s v="LX-20A"/>
    <s v="2011-11-03"/>
    <x v="0"/>
    <n v="1"/>
    <n v="75500"/>
    <n v="75500"/>
    <n v="0"/>
    <n v="0"/>
    <s v=""/>
    <x v="0"/>
  </r>
  <r>
    <s v="ZY2015000247"/>
    <s v="专用设备"/>
    <s v="低压铠装铜芯电缆"/>
    <s v="YJV-3*300+1*150"/>
    <s v="2015-06-05"/>
    <x v="0"/>
    <n v="1"/>
    <n v="263061.33"/>
    <n v="263061.33"/>
    <n v="0"/>
    <n v="0"/>
    <s v="电力电缆管管径 921.48元_x000a_铜芯电缆 11498.85元_x000a_低压铠装铜芯电 246460.2_x000a_高压户外冷热电缆1346.4元户内热缩式电缆终端1488元 高压户外冷热电缆头 1346.4元_x000a_学校G2食堂、E4.E5.E6_x000a_等用电工程总金额743789.65元_x000a__x000a_"/>
    <x v="0"/>
  </r>
  <r>
    <s v="000000625"/>
    <s v="家具、用具、装具及动植物"/>
    <s v="礼堂座椅"/>
    <s v="单人"/>
    <s v="2006-08-10"/>
    <x v="1"/>
    <n v="504"/>
    <n v="95760"/>
    <n v="95760"/>
    <n v="0"/>
    <n v="0"/>
    <s v=""/>
    <x v="2"/>
  </r>
  <r>
    <s v="000001786"/>
    <s v="通用设备"/>
    <s v="中央监护站"/>
    <s v=""/>
    <s v="2011-11-03"/>
    <x v="1"/>
    <n v="1"/>
    <n v="88000"/>
    <n v="88000"/>
    <n v="0"/>
    <n v="0"/>
    <s v=""/>
    <x v="3"/>
  </r>
  <r>
    <s v="000001425"/>
    <s v="专用设备"/>
    <s v="中心供氧负压设备带及管路"/>
    <s v=""/>
    <s v="2011-08-29"/>
    <x v="1"/>
    <n v="1"/>
    <n v="89000"/>
    <n v="89000"/>
    <n v="0"/>
    <n v="0"/>
    <s v=""/>
    <x v="3"/>
  </r>
  <r>
    <s v="000000359"/>
    <s v="专用设备"/>
    <s v="供氧负压吸引系统"/>
    <s v="3瓶一排"/>
    <s v="2004-06-28"/>
    <x v="1"/>
    <n v="1"/>
    <n v="60770"/>
    <n v="60770"/>
    <n v="0"/>
    <n v="0"/>
    <s v=""/>
    <x v="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74">
  <r>
    <s v="TY2015000112"/>
    <x v="0"/>
    <s v="多功能一体机"/>
    <s v="228B"/>
    <s v="2015-12-28"/>
    <x v="0"/>
    <n v="1"/>
    <n v="1520"/>
    <m/>
    <m/>
    <n v="1"/>
    <n v="1520"/>
    <n v="152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05000001"/>
    <x v="0"/>
    <s v="射灯"/>
    <s v="100W"/>
    <s v="2005-06-29"/>
    <x v="1"/>
    <n v="1"/>
    <n v="900"/>
    <m/>
    <m/>
    <n v="1"/>
    <n v="900"/>
    <n v="900"/>
    <n v="0"/>
    <n v="0"/>
    <s v="1套"/>
    <s v="在老校区礼堂，由于是固定结构无发搬动，现已被七星关区房征局拆除。"/>
    <s v="在老校区礼堂，由于是固定结构无发搬动，现已被七星关区房征局拆除。"/>
    <s v="拆除"/>
    <x v="1"/>
  </r>
  <r>
    <s v="TY2004000001"/>
    <x v="0"/>
    <s v="一体化灯光控制台"/>
    <s v="TGL12"/>
    <s v="2004-04-15"/>
    <x v="1"/>
    <n v="1"/>
    <n v="7600"/>
    <m/>
    <m/>
    <n v="1"/>
    <n v="7600"/>
    <n v="7600"/>
    <n v="0"/>
    <n v="0"/>
    <s v="1台"/>
    <s v="在老校区礼堂，由于是固定结构无发搬动，现已被七星关区房征局拆除。"/>
    <s v="在老校区礼堂，由于是固定结构无发搬动，现已被七星关区房征局拆除。"/>
    <s v="拆除"/>
    <x v="1"/>
  </r>
  <r>
    <s v="TY2005000003"/>
    <x v="0"/>
    <s v="射灯"/>
    <s v="100W"/>
    <s v="2005-06-29"/>
    <x v="1"/>
    <n v="1"/>
    <n v="900"/>
    <m/>
    <m/>
    <n v="1"/>
    <n v="900"/>
    <n v="900"/>
    <n v="0"/>
    <n v="0"/>
    <s v="1套"/>
    <s v="在老校区礼堂，由于是固定结构无发搬动，现已被七星关区房征局拆除。"/>
    <s v="在老校区礼堂，由于是固定结构无发搬动，现已被七星关区房征局拆除。"/>
    <s v="拆除"/>
    <x v="1"/>
  </r>
  <r>
    <s v="TY2005000002"/>
    <x v="0"/>
    <s v="射灯"/>
    <s v="100W"/>
    <s v="2005-06-29"/>
    <x v="1"/>
    <n v="1"/>
    <n v="900"/>
    <m/>
    <m/>
    <n v="1"/>
    <n v="900"/>
    <n v="900"/>
    <n v="0"/>
    <n v="0"/>
    <s v="1套"/>
    <s v="在老校区礼堂，由于是固定结构无发搬动，现已被七星关区房征局拆除。"/>
    <s v="在老校区礼堂，由于是固定结构无发搬动，现已被七星关区房征局拆除。"/>
    <s v="拆除"/>
    <x v="1"/>
  </r>
  <r>
    <s v="TY2009000001"/>
    <x v="0"/>
    <s v="液晶显示器"/>
    <s v="19寸"/>
    <s v="2009-01-04"/>
    <x v="0"/>
    <n v="1"/>
    <n v="1199"/>
    <m/>
    <m/>
    <n v="1"/>
    <n v="1199"/>
    <n v="1199"/>
    <n v="0"/>
    <n v="0"/>
    <s v="1台"/>
    <s v="资产由于使用时间较长，已无法使用，处于报废状态。"/>
    <s v="资产由于使用时间较长，已无法使用，处于报废状态。"/>
    <s v="未处置"/>
    <x v="0"/>
  </r>
  <r>
    <s v="TY2015000097"/>
    <x v="0"/>
    <s v="打印一体机"/>
    <s v="mtc-12320"/>
    <s v="2015-12-05"/>
    <x v="0"/>
    <n v="1"/>
    <n v="1879"/>
    <m/>
    <m/>
    <n v="1"/>
    <n v="1879"/>
    <n v="1879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879"/>
    <x v="0"/>
    <s v="联想一体机"/>
    <s v="C4030"/>
    <s v="2015-11-17"/>
    <x v="0"/>
    <n v="1"/>
    <n v="3980"/>
    <m/>
    <m/>
    <n v="1"/>
    <n v="3980"/>
    <n v="398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881"/>
    <x v="0"/>
    <s v="联想一体机"/>
    <s v="C4030"/>
    <s v="2015-11-17"/>
    <x v="0"/>
    <n v="1"/>
    <n v="3980"/>
    <m/>
    <m/>
    <n v="1"/>
    <n v="3980"/>
    <n v="398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081"/>
    <x v="0"/>
    <s v="喷墨打印机"/>
    <s v="E330"/>
    <s v="2015-10-23"/>
    <x v="0"/>
    <n v="1"/>
    <n v="1930"/>
    <m/>
    <m/>
    <n v="1"/>
    <n v="1930"/>
    <n v="193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082"/>
    <x v="0"/>
    <s v="兄弟一体机"/>
    <s v="7060D"/>
    <s v="2015-10-23"/>
    <x v="0"/>
    <n v="1"/>
    <n v="1650"/>
    <m/>
    <m/>
    <n v="1"/>
    <n v="1650"/>
    <n v="165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080"/>
    <x v="0"/>
    <s v="兄弟一体机"/>
    <s v="7360"/>
    <s v="2015-09-29"/>
    <x v="0"/>
    <n v="1"/>
    <n v="1980"/>
    <m/>
    <m/>
    <n v="1"/>
    <n v="1980"/>
    <n v="198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070"/>
    <x v="0"/>
    <s v="多功能一体机"/>
    <s v="228B"/>
    <s v="2015-09-12"/>
    <x v="0"/>
    <n v="1"/>
    <n v="1520"/>
    <m/>
    <m/>
    <n v="1"/>
    <n v="1520"/>
    <n v="152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072"/>
    <x v="0"/>
    <s v="打印机"/>
    <s v="1600KIIIH针打机"/>
    <s v="2015-09-10"/>
    <x v="0"/>
    <n v="1"/>
    <n v="4260"/>
    <m/>
    <m/>
    <n v="1"/>
    <n v="4260"/>
    <n v="426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649"/>
    <x v="0"/>
    <s v="台式机一体机"/>
    <s v="ThinkCentreM920lz"/>
    <s v="2015-05-05"/>
    <x v="0"/>
    <n v="1"/>
    <n v="6950"/>
    <m/>
    <m/>
    <n v="1"/>
    <n v="6950"/>
    <n v="695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626"/>
    <x v="0"/>
    <s v="台式机一体机"/>
    <s v="ThinkCentreM920lz"/>
    <s v="2015-05-05"/>
    <x v="0"/>
    <n v="1"/>
    <n v="6950"/>
    <m/>
    <m/>
    <n v="1"/>
    <n v="6950"/>
    <n v="695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627"/>
    <x v="0"/>
    <s v="台式机一体机"/>
    <s v="ThinkCentreM920lz"/>
    <s v="2015-05-05"/>
    <x v="0"/>
    <n v="1"/>
    <n v="6950"/>
    <m/>
    <m/>
    <n v="1"/>
    <n v="6950"/>
    <n v="695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646"/>
    <x v="0"/>
    <s v="台式机一体机"/>
    <s v="ThinkCentreM920lz"/>
    <s v="2015-05-05"/>
    <x v="0"/>
    <n v="1"/>
    <n v="6950"/>
    <m/>
    <m/>
    <n v="1"/>
    <n v="6950"/>
    <n v="695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628"/>
    <x v="0"/>
    <s v="台式机一体机"/>
    <s v="ThinkCentreM920lz"/>
    <s v="2015-05-05"/>
    <x v="0"/>
    <n v="1"/>
    <n v="6950"/>
    <m/>
    <m/>
    <n v="1"/>
    <n v="6950"/>
    <n v="695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055"/>
    <x v="0"/>
    <s v="路由器"/>
    <s v="AR1220F-S"/>
    <s v="2015-06-24"/>
    <x v="0"/>
    <n v="1"/>
    <n v="4800"/>
    <m/>
    <m/>
    <n v="1"/>
    <n v="4800"/>
    <n v="48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602"/>
    <x v="0"/>
    <s v="65交互式平板一体机"/>
    <s v="华远HY6500"/>
    <s v="2015-06-15"/>
    <x v="0"/>
    <n v="1"/>
    <n v="16000"/>
    <m/>
    <m/>
    <n v="1"/>
    <n v="16000"/>
    <n v="160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596"/>
    <x v="0"/>
    <s v="65交互式平板一体机"/>
    <s v="华远HY6500"/>
    <s v="2015-06-15"/>
    <x v="0"/>
    <n v="1"/>
    <n v="16000"/>
    <m/>
    <m/>
    <n v="1"/>
    <n v="16000"/>
    <n v="160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621"/>
    <x v="0"/>
    <s v="65交互式平板一体机"/>
    <s v="华远HY6500"/>
    <s v="2015-06-15"/>
    <x v="0"/>
    <n v="1"/>
    <n v="16000"/>
    <m/>
    <m/>
    <n v="1"/>
    <n v="16000"/>
    <n v="160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595"/>
    <x v="0"/>
    <s v="65交互式平板一体机"/>
    <s v="华远HY6500"/>
    <s v="2015-06-15"/>
    <x v="0"/>
    <n v="1"/>
    <n v="16000"/>
    <m/>
    <m/>
    <n v="1"/>
    <n v="16000"/>
    <n v="160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597"/>
    <x v="0"/>
    <s v="65交互式平板一体机"/>
    <s v="华远HY6500"/>
    <s v="2015-06-15"/>
    <x v="0"/>
    <n v="1"/>
    <n v="16000"/>
    <m/>
    <m/>
    <n v="1"/>
    <n v="16000"/>
    <n v="160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603"/>
    <x v="0"/>
    <s v="65交互式平板一体机"/>
    <s v="华远HY6500"/>
    <s v="2015-06-15"/>
    <x v="0"/>
    <n v="1"/>
    <n v="16000"/>
    <m/>
    <m/>
    <n v="1"/>
    <n v="16000"/>
    <n v="160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593"/>
    <x v="0"/>
    <s v="传真一体机"/>
    <s v="兄弟7360"/>
    <s v="2015-05-18"/>
    <x v="0"/>
    <n v="1"/>
    <n v="2100"/>
    <m/>
    <m/>
    <n v="1"/>
    <n v="2100"/>
    <n v="21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392"/>
    <x v="0"/>
    <s v="联想笔记本"/>
    <s v="E440"/>
    <s v="2015-04-07"/>
    <x v="0"/>
    <n v="1"/>
    <n v="3650"/>
    <m/>
    <m/>
    <n v="1"/>
    <n v="3650"/>
    <n v="365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578"/>
    <x v="0"/>
    <s v="联想电脑"/>
    <s v="M2610"/>
    <s v="2015-04-07"/>
    <x v="0"/>
    <n v="1"/>
    <n v="3200"/>
    <m/>
    <m/>
    <n v="1"/>
    <n v="3200"/>
    <n v="32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034"/>
    <x v="0"/>
    <s v="联想电脑"/>
    <s v="M2610"/>
    <s v="2015-04-07"/>
    <x v="0"/>
    <n v="1"/>
    <n v="3200"/>
    <m/>
    <m/>
    <n v="1"/>
    <n v="3200"/>
    <n v="32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581"/>
    <x v="0"/>
    <s v="爱普生R330打印机"/>
    <s v="R330"/>
    <s v="2015-04-15"/>
    <x v="0"/>
    <n v="1"/>
    <n v="1800"/>
    <m/>
    <m/>
    <n v="1"/>
    <n v="1800"/>
    <n v="18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038"/>
    <x v="0"/>
    <s v="爱普生R330打印机"/>
    <s v="R330"/>
    <s v="2015-04-15"/>
    <x v="0"/>
    <n v="1"/>
    <n v="1800"/>
    <m/>
    <m/>
    <n v="1"/>
    <n v="1800"/>
    <n v="18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390"/>
    <x v="0"/>
    <s v="无线AP"/>
    <s v="RG-AP320-I"/>
    <s v="2015-01-20"/>
    <x v="0"/>
    <n v="1"/>
    <n v="2583"/>
    <m/>
    <m/>
    <n v="1"/>
    <n v="2583"/>
    <n v="2583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389"/>
    <x v="0"/>
    <s v="无线AP"/>
    <s v="RG-AP320-I"/>
    <s v="2015-01-20"/>
    <x v="0"/>
    <n v="1"/>
    <n v="2583"/>
    <m/>
    <m/>
    <n v="1"/>
    <n v="2583"/>
    <n v="2583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388"/>
    <x v="0"/>
    <s v="无线AP"/>
    <s v="RG-AP320-I"/>
    <s v="2015-01-20"/>
    <x v="0"/>
    <n v="1"/>
    <n v="2583"/>
    <m/>
    <m/>
    <n v="1"/>
    <n v="2583"/>
    <n v="2583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387"/>
    <x v="0"/>
    <s v="无线AP"/>
    <s v="RG-AP320-I"/>
    <s v="2015-01-20"/>
    <x v="0"/>
    <n v="1"/>
    <n v="2583"/>
    <m/>
    <m/>
    <n v="1"/>
    <n v="2583"/>
    <n v="2583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386"/>
    <x v="0"/>
    <s v="无线AP"/>
    <s v="RG-AP320-I"/>
    <s v="2015-01-20"/>
    <x v="0"/>
    <n v="1"/>
    <n v="2583"/>
    <m/>
    <m/>
    <n v="1"/>
    <n v="2583"/>
    <n v="2583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385"/>
    <x v="0"/>
    <s v="无线AP"/>
    <s v="RG-AP320-I"/>
    <s v="2015-01-20"/>
    <x v="0"/>
    <n v="1"/>
    <n v="2583"/>
    <m/>
    <m/>
    <n v="1"/>
    <n v="2583"/>
    <n v="2583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384"/>
    <x v="0"/>
    <s v="无线AP"/>
    <s v="RG-AP320-I"/>
    <s v="2015-01-20"/>
    <x v="0"/>
    <n v="1"/>
    <n v="2583"/>
    <m/>
    <m/>
    <n v="1"/>
    <n v="2583"/>
    <n v="2583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383"/>
    <x v="0"/>
    <s v="无线AP"/>
    <s v="RG-AP320-I"/>
    <s v="2015-01-20"/>
    <x v="0"/>
    <n v="1"/>
    <n v="2583"/>
    <m/>
    <m/>
    <n v="1"/>
    <n v="2583"/>
    <n v="2583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382"/>
    <x v="0"/>
    <s v="无线AP"/>
    <s v="RG-AP320-I"/>
    <s v="2015-01-20"/>
    <x v="0"/>
    <n v="1"/>
    <n v="2583"/>
    <m/>
    <m/>
    <n v="1"/>
    <n v="2583"/>
    <n v="2583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380"/>
    <x v="0"/>
    <s v="接入交换机"/>
    <s v="适配器"/>
    <s v="2015-01-20"/>
    <x v="0"/>
    <n v="1"/>
    <n v="355"/>
    <m/>
    <m/>
    <n v="1"/>
    <n v="355"/>
    <n v="355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379"/>
    <x v="0"/>
    <s v="接入交换机"/>
    <s v="适配器"/>
    <s v="2015-01-20"/>
    <x v="0"/>
    <n v="1"/>
    <n v="355"/>
    <m/>
    <m/>
    <n v="1"/>
    <n v="355"/>
    <n v="355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378"/>
    <x v="0"/>
    <s v="接入交换机"/>
    <s v="适配器"/>
    <s v="2015-01-20"/>
    <x v="0"/>
    <n v="1"/>
    <n v="355"/>
    <m/>
    <m/>
    <n v="1"/>
    <n v="355"/>
    <n v="355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377"/>
    <x v="0"/>
    <s v="接入交换机"/>
    <s v="适配器"/>
    <s v="2015-01-20"/>
    <x v="0"/>
    <n v="1"/>
    <n v="355"/>
    <m/>
    <m/>
    <n v="1"/>
    <n v="355"/>
    <n v="355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376"/>
    <x v="0"/>
    <s v="接入交换机"/>
    <s v="适配器"/>
    <s v="2015-01-20"/>
    <x v="0"/>
    <n v="1"/>
    <n v="355"/>
    <m/>
    <m/>
    <n v="1"/>
    <n v="355"/>
    <n v="355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375"/>
    <x v="0"/>
    <s v="接入交换机"/>
    <s v="适配器"/>
    <s v="2015-01-20"/>
    <x v="0"/>
    <n v="1"/>
    <n v="355"/>
    <m/>
    <m/>
    <n v="1"/>
    <n v="355"/>
    <n v="355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374"/>
    <x v="0"/>
    <s v="接入交换机"/>
    <s v="适配器"/>
    <s v="2015-01-20"/>
    <x v="0"/>
    <n v="1"/>
    <n v="355"/>
    <m/>
    <m/>
    <n v="1"/>
    <n v="355"/>
    <n v="355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373"/>
    <x v="0"/>
    <s v="接入交换机"/>
    <s v="适配器"/>
    <s v="2015-01-20"/>
    <x v="0"/>
    <n v="1"/>
    <n v="355"/>
    <m/>
    <m/>
    <n v="1"/>
    <n v="355"/>
    <n v="355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372"/>
    <x v="0"/>
    <s v="接入交换机"/>
    <s v="适配器"/>
    <s v="2015-01-20"/>
    <x v="0"/>
    <n v="1"/>
    <n v="355"/>
    <m/>
    <m/>
    <n v="1"/>
    <n v="355"/>
    <n v="355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271"/>
    <x v="0"/>
    <s v="接入交换机"/>
    <s v="RG-S2952G-E"/>
    <s v="2015-01-20"/>
    <x v="0"/>
    <n v="1"/>
    <n v="5568"/>
    <m/>
    <m/>
    <n v="1"/>
    <n v="5568"/>
    <n v="5568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270"/>
    <x v="0"/>
    <s v="接入交换机"/>
    <s v="RG-S2952G-E"/>
    <s v="2015-01-20"/>
    <x v="0"/>
    <n v="1"/>
    <n v="5568"/>
    <m/>
    <m/>
    <n v="1"/>
    <n v="5568"/>
    <n v="5568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269"/>
    <x v="0"/>
    <s v="接入交换机"/>
    <s v="RG-S2952G-E"/>
    <s v="2015-01-20"/>
    <x v="0"/>
    <n v="1"/>
    <n v="5568"/>
    <m/>
    <m/>
    <n v="1"/>
    <n v="5568"/>
    <n v="5568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268"/>
    <x v="0"/>
    <s v="接入交换机"/>
    <s v="RG-S2952G-E"/>
    <s v="2015-01-20"/>
    <x v="0"/>
    <n v="1"/>
    <n v="5568"/>
    <m/>
    <m/>
    <n v="1"/>
    <n v="5568"/>
    <n v="5568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267"/>
    <x v="0"/>
    <s v="接入交换机"/>
    <s v="RG-S2952G-E"/>
    <s v="2015-01-20"/>
    <x v="0"/>
    <n v="1"/>
    <n v="5568"/>
    <m/>
    <m/>
    <n v="1"/>
    <n v="5568"/>
    <n v="5568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266"/>
    <x v="0"/>
    <s v="接入交换机"/>
    <s v="RG-S2952G-E"/>
    <s v="2015-01-20"/>
    <x v="0"/>
    <n v="1"/>
    <n v="5568"/>
    <m/>
    <m/>
    <n v="1"/>
    <n v="5568"/>
    <n v="5568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265"/>
    <x v="0"/>
    <s v="接入交换机"/>
    <s v="RG-S2952G-E"/>
    <s v="2015-01-20"/>
    <x v="0"/>
    <n v="1"/>
    <n v="5568"/>
    <m/>
    <m/>
    <n v="1"/>
    <n v="5568"/>
    <n v="5568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264"/>
    <x v="0"/>
    <s v="接入交换机"/>
    <s v="光模板"/>
    <s v="2015-01-20"/>
    <x v="0"/>
    <n v="1"/>
    <n v="2023"/>
    <m/>
    <m/>
    <n v="1"/>
    <n v="2023"/>
    <n v="2023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263"/>
    <x v="0"/>
    <s v="接入交换机"/>
    <s v="光模板"/>
    <s v="2015-01-20"/>
    <x v="0"/>
    <n v="1"/>
    <n v="2023"/>
    <m/>
    <m/>
    <n v="1"/>
    <n v="2023"/>
    <n v="2023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262"/>
    <x v="0"/>
    <s v="接入交换机"/>
    <s v="光模板"/>
    <s v="2015-01-20"/>
    <x v="0"/>
    <n v="1"/>
    <n v="2023"/>
    <m/>
    <m/>
    <n v="1"/>
    <n v="2023"/>
    <n v="2023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261"/>
    <x v="0"/>
    <s v="接入交换机"/>
    <s v="光模板"/>
    <s v="2015-01-20"/>
    <x v="0"/>
    <n v="1"/>
    <n v="2023"/>
    <m/>
    <m/>
    <n v="1"/>
    <n v="2023"/>
    <n v="2023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260"/>
    <x v="0"/>
    <s v="接入交换机"/>
    <s v="光模板"/>
    <s v="2015-01-20"/>
    <x v="0"/>
    <n v="1"/>
    <n v="2023"/>
    <m/>
    <m/>
    <n v="1"/>
    <n v="2023"/>
    <n v="2023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259"/>
    <x v="0"/>
    <s v="接入交换机"/>
    <s v="光模板"/>
    <s v="2015-01-20"/>
    <x v="0"/>
    <n v="1"/>
    <n v="2023"/>
    <m/>
    <m/>
    <n v="1"/>
    <n v="2023"/>
    <n v="2023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258"/>
    <x v="0"/>
    <s v="接入交换机"/>
    <s v="光模板"/>
    <s v="2015-01-20"/>
    <x v="0"/>
    <n v="1"/>
    <n v="2023"/>
    <m/>
    <m/>
    <n v="1"/>
    <n v="2023"/>
    <n v="2023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257"/>
    <x v="0"/>
    <s v="接入交换机"/>
    <s v="光模板"/>
    <s v="2015-01-20"/>
    <x v="0"/>
    <n v="1"/>
    <n v="2023"/>
    <m/>
    <m/>
    <n v="1"/>
    <n v="2023"/>
    <n v="2023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256"/>
    <x v="0"/>
    <s v="接入交换机"/>
    <s v="光模板"/>
    <s v="2015-01-20"/>
    <x v="0"/>
    <n v="1"/>
    <n v="2023"/>
    <m/>
    <m/>
    <n v="1"/>
    <n v="2023"/>
    <n v="2023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255"/>
    <x v="0"/>
    <s v="接入交换机"/>
    <s v="光模板"/>
    <s v="2015-01-20"/>
    <x v="0"/>
    <n v="1"/>
    <n v="2023"/>
    <m/>
    <m/>
    <n v="1"/>
    <n v="2023"/>
    <n v="2023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254"/>
    <x v="0"/>
    <s v="接入交换机"/>
    <s v="光模板"/>
    <s v="2015-01-20"/>
    <x v="0"/>
    <n v="1"/>
    <n v="2023"/>
    <m/>
    <m/>
    <n v="1"/>
    <n v="2023"/>
    <n v="2023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253"/>
    <x v="0"/>
    <s v="接入交换机"/>
    <s v="光模板"/>
    <s v="2015-01-20"/>
    <x v="0"/>
    <n v="1"/>
    <n v="2023"/>
    <m/>
    <m/>
    <n v="1"/>
    <n v="2023"/>
    <n v="2023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252"/>
    <x v="0"/>
    <s v="接入交换机"/>
    <s v="光模板"/>
    <s v="2015-01-20"/>
    <x v="0"/>
    <n v="1"/>
    <n v="2023"/>
    <m/>
    <m/>
    <n v="1"/>
    <n v="2023"/>
    <n v="2023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251"/>
    <x v="0"/>
    <s v="接入交换机"/>
    <s v="光模板"/>
    <s v="2015-01-20"/>
    <x v="0"/>
    <n v="1"/>
    <n v="2023"/>
    <m/>
    <m/>
    <n v="1"/>
    <n v="2023"/>
    <n v="2023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250"/>
    <x v="0"/>
    <s v="接入交换机"/>
    <s v="光模板"/>
    <s v="2015-01-20"/>
    <x v="0"/>
    <n v="1"/>
    <n v="2023"/>
    <m/>
    <m/>
    <n v="1"/>
    <n v="2023"/>
    <n v="2023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249"/>
    <x v="0"/>
    <s v="接入交换机"/>
    <s v="光模板"/>
    <s v="2015-01-20"/>
    <x v="0"/>
    <n v="1"/>
    <n v="2023"/>
    <m/>
    <m/>
    <n v="1"/>
    <n v="2023"/>
    <n v="2023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248"/>
    <x v="0"/>
    <s v="接入交换机"/>
    <s v="光模板"/>
    <s v="2015-01-20"/>
    <x v="0"/>
    <n v="1"/>
    <n v="2023"/>
    <m/>
    <m/>
    <n v="1"/>
    <n v="2023"/>
    <n v="2023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247"/>
    <x v="0"/>
    <s v="接入交换机"/>
    <s v="光模板"/>
    <s v="2015-01-20"/>
    <x v="0"/>
    <n v="1"/>
    <n v="2023"/>
    <m/>
    <m/>
    <n v="1"/>
    <n v="2023"/>
    <n v="2023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246"/>
    <x v="0"/>
    <s v="接入交换机"/>
    <s v="光模板"/>
    <s v="2015-01-20"/>
    <x v="0"/>
    <n v="1"/>
    <n v="2023"/>
    <m/>
    <m/>
    <n v="1"/>
    <n v="2023"/>
    <n v="2023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245"/>
    <x v="0"/>
    <s v="接入交换机"/>
    <s v="RG-S2928G-E"/>
    <s v="2015-01-20"/>
    <x v="0"/>
    <n v="1"/>
    <n v="3185"/>
    <m/>
    <m/>
    <n v="1"/>
    <n v="3185"/>
    <n v="3185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244"/>
    <x v="0"/>
    <s v="接入交换机"/>
    <s v="RG-S2928G-E"/>
    <s v="2015-01-20"/>
    <x v="0"/>
    <n v="1"/>
    <n v="3185"/>
    <m/>
    <m/>
    <n v="1"/>
    <n v="3185"/>
    <n v="3185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243"/>
    <x v="0"/>
    <s v="接入交换机"/>
    <s v="RG-S2928G-E"/>
    <s v="2015-01-20"/>
    <x v="0"/>
    <n v="1"/>
    <n v="3185"/>
    <m/>
    <m/>
    <n v="1"/>
    <n v="3185"/>
    <n v="3185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242"/>
    <x v="0"/>
    <s v="接入交换机"/>
    <s v="RG-S2928G-E"/>
    <s v="2015-01-20"/>
    <x v="0"/>
    <n v="1"/>
    <n v="3185"/>
    <m/>
    <m/>
    <n v="1"/>
    <n v="3185"/>
    <n v="3185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241"/>
    <x v="0"/>
    <s v="接入交换机"/>
    <s v="RG-S2928G-E"/>
    <s v="2015-01-20"/>
    <x v="0"/>
    <n v="1"/>
    <n v="3185"/>
    <m/>
    <m/>
    <n v="1"/>
    <n v="3185"/>
    <n v="3185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240"/>
    <x v="0"/>
    <s v="接入交换机"/>
    <s v="RG-S2928G-E"/>
    <s v="2015-01-20"/>
    <x v="0"/>
    <n v="1"/>
    <n v="3185"/>
    <m/>
    <m/>
    <n v="1"/>
    <n v="3185"/>
    <n v="3185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239"/>
    <x v="0"/>
    <s v="接入交换机"/>
    <s v="RG-S2928G-E"/>
    <s v="2015-01-20"/>
    <x v="0"/>
    <n v="1"/>
    <n v="3185"/>
    <m/>
    <m/>
    <n v="1"/>
    <n v="3185"/>
    <n v="3185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238"/>
    <x v="0"/>
    <s v="接入交换机"/>
    <s v="RG-S2928G-E"/>
    <s v="2015-01-20"/>
    <x v="0"/>
    <n v="1"/>
    <n v="3185"/>
    <m/>
    <m/>
    <n v="1"/>
    <n v="3185"/>
    <n v="3185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237"/>
    <x v="0"/>
    <s v="接入交换机"/>
    <s v="RG-S2928G-E"/>
    <s v="2015-01-20"/>
    <x v="0"/>
    <n v="1"/>
    <n v="3185"/>
    <m/>
    <m/>
    <n v="1"/>
    <n v="3185"/>
    <n v="3185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017"/>
    <x v="0"/>
    <s v="无线控制器"/>
    <s v="RG-WS3302"/>
    <s v="2015-01-20"/>
    <x v="0"/>
    <n v="1"/>
    <n v="9466"/>
    <m/>
    <m/>
    <n v="1"/>
    <n v="9466"/>
    <n v="9466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5000016"/>
    <x v="0"/>
    <s v="无线AP"/>
    <s v="RG-AP320-I"/>
    <s v="2015-01-20"/>
    <x v="0"/>
    <n v="1"/>
    <n v="2583"/>
    <m/>
    <m/>
    <n v="1"/>
    <n v="2583"/>
    <n v="2583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4000033"/>
    <x v="0"/>
    <s v="打印机"/>
    <s v="canon6580"/>
    <s v="2014-06-11"/>
    <x v="0"/>
    <n v="1"/>
    <n v="1950"/>
    <m/>
    <m/>
    <n v="1"/>
    <n v="1950"/>
    <n v="195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4000032"/>
    <x v="0"/>
    <s v="打印机"/>
    <s v="canon6580"/>
    <s v="2014-06-11"/>
    <x v="0"/>
    <n v="1"/>
    <n v="1950"/>
    <m/>
    <m/>
    <n v="1"/>
    <n v="1950"/>
    <n v="195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4000022"/>
    <x v="0"/>
    <s v="一体计算机"/>
    <s v="M9201Z"/>
    <s v="2014-05-21"/>
    <x v="0"/>
    <n v="1"/>
    <n v="6950"/>
    <m/>
    <m/>
    <n v="1"/>
    <n v="6950"/>
    <n v="695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4000004"/>
    <x v="0"/>
    <s v="一体计算机"/>
    <s v="M9201Z"/>
    <s v="2014-05-21"/>
    <x v="0"/>
    <n v="1"/>
    <n v="6950"/>
    <m/>
    <m/>
    <n v="1"/>
    <n v="6950"/>
    <n v="695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4000024"/>
    <x v="0"/>
    <s v="一体计算机"/>
    <s v="M9201Z"/>
    <s v="2014-05-21"/>
    <x v="0"/>
    <n v="1"/>
    <n v="6950"/>
    <m/>
    <m/>
    <n v="1"/>
    <n v="6950"/>
    <n v="695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4000014"/>
    <x v="0"/>
    <s v="一体计算机"/>
    <s v="M9201Z"/>
    <s v="2014-05-21"/>
    <x v="0"/>
    <n v="1"/>
    <n v="6950"/>
    <m/>
    <m/>
    <n v="1"/>
    <n v="6950"/>
    <n v="695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4000013"/>
    <x v="0"/>
    <s v="一体计算机"/>
    <s v="M9201Z"/>
    <s v="2014-05-21"/>
    <x v="0"/>
    <n v="1"/>
    <n v="6950"/>
    <m/>
    <m/>
    <n v="1"/>
    <n v="6950"/>
    <n v="695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4000005"/>
    <x v="0"/>
    <s v="一体计算机"/>
    <s v="M9201Z"/>
    <s v="2014-05-21"/>
    <x v="0"/>
    <n v="1"/>
    <n v="6950"/>
    <m/>
    <m/>
    <n v="1"/>
    <n v="6950"/>
    <n v="695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4000025"/>
    <x v="0"/>
    <s v="一体计算机"/>
    <s v="M9201Z"/>
    <s v="2014-05-21"/>
    <x v="0"/>
    <n v="1"/>
    <n v="6950"/>
    <m/>
    <m/>
    <n v="1"/>
    <n v="6950"/>
    <n v="695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4000011"/>
    <x v="0"/>
    <s v="一体计算机"/>
    <s v="M9201Z"/>
    <s v="2014-05-21"/>
    <x v="0"/>
    <n v="1"/>
    <n v="6950"/>
    <m/>
    <m/>
    <n v="1"/>
    <n v="6950"/>
    <n v="695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4000007"/>
    <x v="0"/>
    <s v="一体计算机"/>
    <s v="M9201Z"/>
    <s v="2014-05-21"/>
    <x v="0"/>
    <n v="1"/>
    <n v="6950"/>
    <m/>
    <m/>
    <n v="1"/>
    <n v="6950"/>
    <n v="695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4000020"/>
    <x v="0"/>
    <s v="一体计算机"/>
    <s v="M9201Z"/>
    <s v="2014-05-21"/>
    <x v="0"/>
    <n v="1"/>
    <n v="6950"/>
    <m/>
    <m/>
    <n v="1"/>
    <n v="6950"/>
    <n v="695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4000002"/>
    <x v="0"/>
    <s v="一体计算机"/>
    <s v="M9201Z"/>
    <s v="2014-05-21"/>
    <x v="0"/>
    <n v="1"/>
    <n v="6950"/>
    <m/>
    <m/>
    <n v="1"/>
    <n v="6950"/>
    <n v="695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4000028"/>
    <x v="0"/>
    <s v="一体计算机"/>
    <s v="M9201Z"/>
    <s v="2014-05-21"/>
    <x v="0"/>
    <n v="1"/>
    <n v="6950"/>
    <m/>
    <m/>
    <n v="1"/>
    <n v="6950"/>
    <n v="695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4000008"/>
    <x v="0"/>
    <s v="一体计算机"/>
    <s v="M9201Z"/>
    <s v="2014-05-21"/>
    <x v="0"/>
    <n v="1"/>
    <n v="6950"/>
    <m/>
    <m/>
    <n v="1"/>
    <n v="6950"/>
    <n v="695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4000023"/>
    <x v="0"/>
    <s v="一体计算机"/>
    <s v="M9201Z"/>
    <s v="2014-05-21"/>
    <x v="0"/>
    <n v="1"/>
    <n v="6950"/>
    <m/>
    <m/>
    <n v="1"/>
    <n v="6950"/>
    <n v="695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4000026"/>
    <x v="0"/>
    <s v="一体计算机"/>
    <s v="M9201Z"/>
    <s v="2014-05-21"/>
    <x v="0"/>
    <n v="1"/>
    <n v="6950"/>
    <m/>
    <m/>
    <n v="1"/>
    <n v="6950"/>
    <n v="695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4000009"/>
    <x v="0"/>
    <s v="一体计算机"/>
    <s v="M9201Z"/>
    <s v="2014-05-21"/>
    <x v="0"/>
    <n v="1"/>
    <n v="6950"/>
    <m/>
    <m/>
    <n v="1"/>
    <n v="6950"/>
    <n v="695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4000003"/>
    <x v="0"/>
    <s v="一体计算机"/>
    <s v="M9201Z"/>
    <s v="2014-05-21"/>
    <x v="0"/>
    <n v="1"/>
    <n v="6950"/>
    <m/>
    <m/>
    <n v="1"/>
    <n v="6950"/>
    <n v="695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4000027"/>
    <x v="0"/>
    <s v="一体计算机"/>
    <s v="M9201Z"/>
    <s v="2014-05-21"/>
    <x v="0"/>
    <n v="1"/>
    <n v="6950"/>
    <m/>
    <m/>
    <n v="1"/>
    <n v="6950"/>
    <n v="695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4000012"/>
    <x v="0"/>
    <s v="一体计算机"/>
    <s v="M9201Z"/>
    <s v="2014-05-21"/>
    <x v="0"/>
    <n v="1"/>
    <n v="6950"/>
    <m/>
    <m/>
    <n v="1"/>
    <n v="6950"/>
    <n v="695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4000006"/>
    <x v="0"/>
    <s v="一体计算机"/>
    <s v="M9201Z"/>
    <s v="2014-05-21"/>
    <x v="0"/>
    <n v="1"/>
    <n v="6950"/>
    <m/>
    <m/>
    <n v="1"/>
    <n v="6950"/>
    <n v="695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4000030"/>
    <x v="0"/>
    <s v="一体计算机"/>
    <s v="M9201Z"/>
    <s v="2014-05-21"/>
    <x v="0"/>
    <n v="1"/>
    <n v="6950"/>
    <m/>
    <m/>
    <n v="1"/>
    <n v="6950"/>
    <n v="695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4000016"/>
    <x v="0"/>
    <s v="一体计算机"/>
    <s v="M9201Z"/>
    <s v="2014-05-21"/>
    <x v="0"/>
    <n v="1"/>
    <n v="6950"/>
    <m/>
    <m/>
    <n v="1"/>
    <n v="6950"/>
    <n v="695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4000017"/>
    <x v="0"/>
    <s v="一体计算机"/>
    <s v="M9201Z"/>
    <s v="2014-05-21"/>
    <x v="0"/>
    <n v="1"/>
    <n v="6950"/>
    <m/>
    <m/>
    <n v="1"/>
    <n v="6950"/>
    <n v="695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4000203"/>
    <x v="0"/>
    <s v="投影机"/>
    <s v="EPSON EB760X"/>
    <s v="2014-06-21"/>
    <x v="0"/>
    <n v="1"/>
    <n v="10200"/>
    <m/>
    <m/>
    <n v="1"/>
    <n v="10200"/>
    <n v="102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4000268"/>
    <x v="0"/>
    <s v="服务器及操作系统软件"/>
    <s v="DELL T410"/>
    <s v="2014-06-21"/>
    <x v="0"/>
    <n v="1"/>
    <n v="30500"/>
    <m/>
    <m/>
    <n v="1"/>
    <n v="30500"/>
    <n v="305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4000269"/>
    <x v="0"/>
    <s v="PC服务器"/>
    <s v="T620"/>
    <s v="2014-06-07"/>
    <x v="0"/>
    <n v="1"/>
    <n v="30000"/>
    <m/>
    <m/>
    <n v="1"/>
    <n v="30000"/>
    <n v="300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4000145"/>
    <x v="0"/>
    <s v="竖屏显示器"/>
    <s v="PROVLSUAL"/>
    <s v="2014-06-08"/>
    <x v="0"/>
    <n v="1"/>
    <n v="10000"/>
    <m/>
    <m/>
    <n v="1"/>
    <n v="10000"/>
    <n v="100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4000144"/>
    <x v="0"/>
    <s v="竖屏显示器"/>
    <s v="PROVLSUAL"/>
    <s v="2014-06-08"/>
    <x v="0"/>
    <n v="1"/>
    <n v="10000"/>
    <m/>
    <m/>
    <n v="1"/>
    <n v="10000"/>
    <n v="100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4000143"/>
    <x v="0"/>
    <s v="竖屏显示器"/>
    <s v="PROVLSUAL"/>
    <s v="2014-06-08"/>
    <x v="0"/>
    <n v="1"/>
    <n v="10000"/>
    <m/>
    <m/>
    <n v="1"/>
    <n v="10000"/>
    <n v="100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4000142"/>
    <x v="0"/>
    <s v="竖屏显示器"/>
    <s v="PROVLSUAL"/>
    <s v="2014-06-08"/>
    <x v="0"/>
    <n v="1"/>
    <n v="10000"/>
    <m/>
    <m/>
    <n v="1"/>
    <n v="10000"/>
    <n v="100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4000141"/>
    <x v="0"/>
    <s v="竖屏显示器"/>
    <s v="PROVLSUAL"/>
    <s v="2014-06-08"/>
    <x v="0"/>
    <n v="1"/>
    <n v="10000"/>
    <m/>
    <m/>
    <n v="1"/>
    <n v="10000"/>
    <n v="100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4000272"/>
    <x v="0"/>
    <s v="中控多媒体讲台及配套电脑"/>
    <s v="JT-II"/>
    <s v="2014-06-07"/>
    <x v="0"/>
    <n v="1"/>
    <n v="7000"/>
    <m/>
    <m/>
    <n v="1"/>
    <n v="7000"/>
    <n v="70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4000270"/>
    <x v="0"/>
    <s v="示教功放音响话筒"/>
    <s v="FLYKACE"/>
    <s v="2014-06-07"/>
    <x v="0"/>
    <n v="1"/>
    <n v="5000"/>
    <m/>
    <m/>
    <n v="1"/>
    <n v="5000"/>
    <n v="50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4000139"/>
    <x v="0"/>
    <s v="激光式打印机"/>
    <s v="HPLSERJET"/>
    <s v="2014-06-07"/>
    <x v="0"/>
    <n v="1"/>
    <n v="1200"/>
    <m/>
    <m/>
    <n v="1"/>
    <n v="1200"/>
    <n v="12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4000138"/>
    <x v="0"/>
    <s v="激光式打印机"/>
    <s v="HPLSERJET"/>
    <s v="2014-06-07"/>
    <x v="0"/>
    <n v="1"/>
    <n v="1200"/>
    <m/>
    <m/>
    <n v="1"/>
    <n v="1200"/>
    <n v="12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4000137"/>
    <x v="0"/>
    <s v="激光式打印机"/>
    <s v="HPLSERJET"/>
    <s v="2014-06-07"/>
    <x v="0"/>
    <n v="1"/>
    <n v="1200"/>
    <m/>
    <m/>
    <n v="1"/>
    <n v="1200"/>
    <n v="12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4000136"/>
    <x v="0"/>
    <s v="激光式打印机"/>
    <s v="HPLSERJET"/>
    <s v="2014-06-07"/>
    <x v="0"/>
    <n v="1"/>
    <n v="1200"/>
    <m/>
    <m/>
    <n v="1"/>
    <n v="1200"/>
    <n v="12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4000135"/>
    <x v="0"/>
    <s v="激光式打印机"/>
    <s v="HPLSERJET"/>
    <s v="2014-06-07"/>
    <x v="0"/>
    <n v="1"/>
    <n v="1200"/>
    <m/>
    <m/>
    <n v="1"/>
    <n v="1200"/>
    <n v="12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4000101"/>
    <x v="0"/>
    <s v="喷墨式打印设备"/>
    <s v="7060D"/>
    <s v="2014-05-07"/>
    <x v="0"/>
    <n v="1"/>
    <n v="1500"/>
    <m/>
    <m/>
    <n v="1"/>
    <n v="1500"/>
    <n v="15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4000116"/>
    <x v="0"/>
    <s v="喷墨式打印机"/>
    <s v="7060D"/>
    <s v="2014-05-06"/>
    <x v="0"/>
    <n v="1"/>
    <n v="1500"/>
    <m/>
    <m/>
    <n v="1"/>
    <n v="1500"/>
    <n v="15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4000100"/>
    <x v="0"/>
    <s v="笔记本电脑"/>
    <s v="4230S"/>
    <s v="2014-03-11"/>
    <x v="0"/>
    <n v="1"/>
    <n v="7800"/>
    <m/>
    <m/>
    <n v="1"/>
    <n v="7800"/>
    <n v="78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4000102"/>
    <x v="0"/>
    <s v="激光式打印机"/>
    <s v="HL-2140"/>
    <s v="2014-03-11"/>
    <x v="0"/>
    <n v="1"/>
    <n v="1400"/>
    <m/>
    <m/>
    <n v="1"/>
    <n v="1400"/>
    <n v="14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TY2014000097"/>
    <x v="0"/>
    <s v="传真机"/>
    <s v="2890"/>
    <s v="2014-01-22"/>
    <x v="0"/>
    <n v="1"/>
    <n v="1840"/>
    <m/>
    <m/>
    <n v="1"/>
    <n v="1840"/>
    <n v="184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2293"/>
    <x v="0"/>
    <s v="喷墨式打印机"/>
    <s v="EPSON R230"/>
    <s v="2013-10-22"/>
    <x v="0"/>
    <n v="1"/>
    <n v="1650"/>
    <m/>
    <m/>
    <n v="1"/>
    <n v="1650"/>
    <n v="165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2280"/>
    <x v="0"/>
    <s v="普通照相机"/>
    <s v="HDR-PJ390E"/>
    <s v="2013-04-17"/>
    <x v="0"/>
    <n v="1"/>
    <n v="3988"/>
    <m/>
    <m/>
    <n v="1"/>
    <n v="3988"/>
    <n v="3988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2216"/>
    <x v="0"/>
    <s v="激光式打印机"/>
    <s v="DCP-7060D双面"/>
    <s v="2013-04-16"/>
    <x v="0"/>
    <n v="1"/>
    <n v="1500"/>
    <m/>
    <m/>
    <n v="1"/>
    <n v="1500"/>
    <n v="15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2188"/>
    <x v="0"/>
    <s v="激光式打印机"/>
    <s v="M1213NF"/>
    <s v="2013-04-16"/>
    <x v="0"/>
    <n v="1"/>
    <n v="2000"/>
    <m/>
    <m/>
    <n v="1"/>
    <n v="2000"/>
    <n v="20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2187"/>
    <x v="0"/>
    <s v="激光式打印机"/>
    <s v="M1213NF"/>
    <s v="2013-04-16"/>
    <x v="0"/>
    <n v="1"/>
    <n v="2000"/>
    <m/>
    <m/>
    <n v="1"/>
    <n v="2000"/>
    <n v="20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2186"/>
    <x v="0"/>
    <s v="激光式打印机"/>
    <s v="M1213NF"/>
    <s v="2013-04-16"/>
    <x v="0"/>
    <n v="1"/>
    <n v="2000"/>
    <m/>
    <m/>
    <n v="1"/>
    <n v="2000"/>
    <n v="20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2185"/>
    <x v="0"/>
    <s v="激光式打印机"/>
    <s v="M1213NF"/>
    <s v="2013-04-16"/>
    <x v="0"/>
    <n v="1"/>
    <n v="2000"/>
    <m/>
    <m/>
    <n v="1"/>
    <n v="2000"/>
    <n v="20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2184"/>
    <x v="0"/>
    <s v="激光式打印机"/>
    <s v="M1213NF"/>
    <s v="2013-04-16"/>
    <x v="0"/>
    <n v="1"/>
    <n v="2000"/>
    <m/>
    <m/>
    <n v="1"/>
    <n v="2000"/>
    <n v="20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2183"/>
    <x v="0"/>
    <s v="激光式打印机"/>
    <s v="M1213NF"/>
    <s v="2013-04-16"/>
    <x v="0"/>
    <n v="1"/>
    <n v="2000"/>
    <m/>
    <m/>
    <n v="1"/>
    <n v="2000"/>
    <n v="20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2116"/>
    <x v="0"/>
    <s v="服务器"/>
    <s v="R720"/>
    <s v="2013-03-27"/>
    <x v="2"/>
    <n v="1"/>
    <n v="74000"/>
    <m/>
    <m/>
    <n v="1"/>
    <n v="74000"/>
    <n v="740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2111"/>
    <x v="0"/>
    <s v="电源主机"/>
    <s v=""/>
    <s v="2013-03-05"/>
    <x v="0"/>
    <n v="1"/>
    <n v="3200"/>
    <m/>
    <m/>
    <n v="1"/>
    <n v="3200"/>
    <n v="32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2113"/>
    <x v="0"/>
    <s v="打印机自动进稿器"/>
    <s v=""/>
    <s v="2013-03-05"/>
    <x v="0"/>
    <n v="1"/>
    <n v="4800"/>
    <m/>
    <m/>
    <n v="1"/>
    <n v="4800"/>
    <n v="48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2112"/>
    <x v="0"/>
    <s v="复印打印机"/>
    <s v="920DN"/>
    <s v="2013-03-05"/>
    <x v="0"/>
    <n v="1"/>
    <n v="9200"/>
    <m/>
    <m/>
    <n v="1"/>
    <n v="9200"/>
    <n v="92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2095"/>
    <x v="0"/>
    <s v="电子显示屏"/>
    <s v=""/>
    <s v="2012-12-05"/>
    <x v="0"/>
    <n v="1"/>
    <n v="47332"/>
    <m/>
    <m/>
    <n v="1"/>
    <n v="47332"/>
    <n v="47332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2091"/>
    <x v="0"/>
    <s v="空调器"/>
    <s v="KFR-32GW"/>
    <s v="2012-10-31"/>
    <x v="0"/>
    <n v="1"/>
    <n v="3180"/>
    <m/>
    <m/>
    <n v="1"/>
    <n v="3180"/>
    <n v="318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2086"/>
    <x v="0"/>
    <s v="无线会议话筒"/>
    <s v="一拖四"/>
    <s v="2012-10-25"/>
    <x v="0"/>
    <n v="1"/>
    <n v="2900"/>
    <m/>
    <m/>
    <n v="1"/>
    <n v="2900"/>
    <n v="29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2072"/>
    <x v="0"/>
    <s v="一拖四无线会议话筒"/>
    <s v="ART-480"/>
    <s v="2012-09-18"/>
    <x v="0"/>
    <n v="1"/>
    <n v="4500"/>
    <m/>
    <m/>
    <n v="1"/>
    <n v="4500"/>
    <n v="45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2068"/>
    <x v="0"/>
    <s v="前置会议扬声器"/>
    <s v="PR15"/>
    <s v="2012-09-18"/>
    <x v="0"/>
    <n v="1"/>
    <n v="4800"/>
    <m/>
    <m/>
    <n v="1"/>
    <n v="4800"/>
    <n v="48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2070"/>
    <x v="0"/>
    <s v="前置扩声功放"/>
    <s v="L1.8S"/>
    <s v="2012-09-18"/>
    <x v="0"/>
    <n v="1"/>
    <n v="6300"/>
    <m/>
    <m/>
    <n v="1"/>
    <n v="6300"/>
    <n v="63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2066"/>
    <x v="0"/>
    <s v="电源时序器"/>
    <s v="1018B"/>
    <s v="2012-09-18"/>
    <x v="0"/>
    <n v="1"/>
    <n v="1650"/>
    <m/>
    <m/>
    <n v="1"/>
    <n v="1650"/>
    <n v="165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2056"/>
    <x v="0"/>
    <s v="均衡器"/>
    <s v="PV231EV"/>
    <s v="2012-09-18"/>
    <x v="0"/>
    <n v="1"/>
    <n v="2650"/>
    <m/>
    <m/>
    <n v="1"/>
    <n v="2650"/>
    <n v="265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2069"/>
    <x v="0"/>
    <s v="前置会议扬声器"/>
    <s v="PR15"/>
    <s v="2012-09-18"/>
    <x v="0"/>
    <n v="1"/>
    <n v="4800"/>
    <m/>
    <m/>
    <n v="1"/>
    <n v="4800"/>
    <n v="48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2074"/>
    <x v="0"/>
    <s v="电源时序器"/>
    <s v="1018B"/>
    <s v="2012-09-18"/>
    <x v="0"/>
    <n v="1"/>
    <n v="1650"/>
    <m/>
    <m/>
    <n v="1"/>
    <n v="1650"/>
    <n v="165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2073"/>
    <x v="0"/>
    <s v="调音台"/>
    <s v="PV100"/>
    <s v="2012-09-18"/>
    <x v="0"/>
    <n v="1"/>
    <n v="3000"/>
    <m/>
    <m/>
    <n v="1"/>
    <n v="3000"/>
    <n v="30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2071"/>
    <x v="0"/>
    <s v="均衡器"/>
    <s v="PV231EV"/>
    <s v="2012-09-18"/>
    <x v="0"/>
    <n v="1"/>
    <n v="2650"/>
    <m/>
    <m/>
    <n v="1"/>
    <n v="2650"/>
    <n v="265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917"/>
    <x v="0"/>
    <s v="激光式打印机"/>
    <s v="爱普生"/>
    <s v="2011-12-23"/>
    <x v="0"/>
    <n v="1"/>
    <n v="1970"/>
    <m/>
    <m/>
    <n v="1"/>
    <n v="1970"/>
    <n v="197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845"/>
    <x v="1"/>
    <s v="外科缝合包扎展示仿真模型"/>
    <s v="MWC676011"/>
    <s v="2011-11-07"/>
    <x v="0"/>
    <n v="1"/>
    <n v="4000"/>
    <m/>
    <m/>
    <n v="1"/>
    <n v="4000"/>
    <n v="40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844"/>
    <x v="1"/>
    <s v="外科缝合包扎展示仿真模型"/>
    <s v="MWC676011"/>
    <s v="2011-11-07"/>
    <x v="0"/>
    <n v="1"/>
    <n v="4000"/>
    <m/>
    <m/>
    <n v="1"/>
    <n v="4000"/>
    <n v="40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817"/>
    <x v="1"/>
    <s v="不锈钢灭菌器"/>
    <s v="YM-50ZN"/>
    <s v="2011-11-07"/>
    <x v="0"/>
    <n v="1"/>
    <n v="8200"/>
    <m/>
    <m/>
    <n v="1"/>
    <n v="8200"/>
    <n v="82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803"/>
    <x v="0"/>
    <s v="音箱"/>
    <s v="HUSHAN-LH12"/>
    <s v="2011-11-07"/>
    <x v="0"/>
    <n v="1"/>
    <n v="1800"/>
    <m/>
    <m/>
    <n v="1"/>
    <n v="1800"/>
    <n v="18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793"/>
    <x v="1"/>
    <s v="全数字化B超机（推车式）"/>
    <s v="YD-9000D"/>
    <s v="2011-11-04"/>
    <x v="0"/>
    <n v="1"/>
    <n v="48125"/>
    <m/>
    <m/>
    <n v="1"/>
    <n v="48125"/>
    <n v="48125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791"/>
    <x v="1"/>
    <s v="单床单管X光机"/>
    <s v="F30-IIF"/>
    <s v="2011-11-04"/>
    <x v="2"/>
    <n v="1"/>
    <n v="60500"/>
    <m/>
    <m/>
    <n v="1"/>
    <n v="60500"/>
    <n v="605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782"/>
    <x v="0"/>
    <s v="莹光显微镜"/>
    <s v="XD30-REL"/>
    <s v="2011-11-03"/>
    <x v="0"/>
    <n v="1"/>
    <n v="32692"/>
    <m/>
    <m/>
    <n v="1"/>
    <n v="32692"/>
    <n v="32692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781"/>
    <x v="0"/>
    <s v="体视显微镜"/>
    <s v="RT60-14T3"/>
    <s v="2011-11-03"/>
    <x v="0"/>
    <n v="1"/>
    <n v="859"/>
    <m/>
    <m/>
    <n v="1"/>
    <n v="859"/>
    <n v="859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780"/>
    <x v="0"/>
    <s v="体视显微镜"/>
    <s v="RT60-14T3"/>
    <s v="2011-11-03"/>
    <x v="0"/>
    <n v="1"/>
    <n v="859"/>
    <m/>
    <m/>
    <n v="1"/>
    <n v="859"/>
    <n v="859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777"/>
    <x v="1"/>
    <s v="高频便携式X射线机"/>
    <s v="LX-20A"/>
    <s v="2011-11-03"/>
    <x v="2"/>
    <n v="1"/>
    <n v="75500"/>
    <m/>
    <m/>
    <n v="1"/>
    <n v="75500"/>
    <n v="755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667"/>
    <x v="1"/>
    <s v="人体妊娠发育过程模型"/>
    <s v="TCF276"/>
    <s v="2011-09-19"/>
    <x v="0"/>
    <n v="1"/>
    <n v="1400"/>
    <m/>
    <m/>
    <n v="1"/>
    <n v="1400"/>
    <n v="14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666"/>
    <x v="1"/>
    <s v="人体妊娠发育过程模型"/>
    <s v="TCF276"/>
    <s v="2011-09-19"/>
    <x v="0"/>
    <n v="1"/>
    <n v="1400"/>
    <m/>
    <m/>
    <n v="1"/>
    <n v="1400"/>
    <n v="14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557"/>
    <x v="1"/>
    <s v="会阴切开缝合展开模型"/>
    <s v="SBC073001"/>
    <s v="2011-09-19"/>
    <x v="0"/>
    <n v="1"/>
    <n v="500"/>
    <m/>
    <m/>
    <n v="1"/>
    <n v="500"/>
    <n v="5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556"/>
    <x v="1"/>
    <s v="会阴切开缝合展开模型"/>
    <s v="SBC073001"/>
    <s v="2011-09-19"/>
    <x v="0"/>
    <n v="1"/>
    <n v="500"/>
    <m/>
    <m/>
    <n v="1"/>
    <n v="500"/>
    <n v="5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555"/>
    <x v="1"/>
    <s v="会阴切开缝合展开模型"/>
    <s v="SBC073001"/>
    <s v="2011-09-19"/>
    <x v="0"/>
    <n v="1"/>
    <n v="500"/>
    <m/>
    <m/>
    <n v="1"/>
    <n v="500"/>
    <n v="5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554"/>
    <x v="1"/>
    <s v="会阴切开缝合展开模型"/>
    <s v="SBC073001"/>
    <s v="2011-09-19"/>
    <x v="0"/>
    <n v="1"/>
    <n v="500"/>
    <m/>
    <m/>
    <n v="1"/>
    <n v="500"/>
    <n v="5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553"/>
    <x v="1"/>
    <s v="会阴切开缝合展开模型"/>
    <s v="SBC073001"/>
    <s v="2011-09-19"/>
    <x v="0"/>
    <n v="1"/>
    <n v="500"/>
    <m/>
    <m/>
    <n v="1"/>
    <n v="500"/>
    <n v="5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552"/>
    <x v="1"/>
    <s v="会阴切开缝合展开模型"/>
    <s v="SBC073001"/>
    <s v="2011-09-19"/>
    <x v="0"/>
    <n v="1"/>
    <n v="500"/>
    <m/>
    <m/>
    <n v="1"/>
    <n v="500"/>
    <n v="5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551"/>
    <x v="1"/>
    <s v="会阴切开缝合展开模型"/>
    <s v="SBC073001"/>
    <s v="2011-09-19"/>
    <x v="0"/>
    <n v="1"/>
    <n v="500"/>
    <m/>
    <m/>
    <n v="1"/>
    <n v="500"/>
    <n v="5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550"/>
    <x v="1"/>
    <s v="会阴切开缝合展开模型"/>
    <s v="SBC073001"/>
    <s v="2011-09-19"/>
    <x v="0"/>
    <n v="1"/>
    <n v="500"/>
    <m/>
    <m/>
    <n v="1"/>
    <n v="500"/>
    <n v="5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549"/>
    <x v="1"/>
    <s v="会阴切开缝合展开模型"/>
    <s v="SBC073001"/>
    <s v="2011-09-19"/>
    <x v="0"/>
    <n v="1"/>
    <n v="500"/>
    <m/>
    <m/>
    <n v="1"/>
    <n v="500"/>
    <n v="5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548"/>
    <x v="1"/>
    <s v="会阴切开缝合展开模型"/>
    <s v="SBC073001"/>
    <s v="2011-09-19"/>
    <x v="0"/>
    <n v="1"/>
    <n v="500"/>
    <m/>
    <m/>
    <n v="1"/>
    <n v="500"/>
    <n v="5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547"/>
    <x v="1"/>
    <s v="会阴切开缝合展开模型"/>
    <s v="SBC073001"/>
    <s v="2011-09-19"/>
    <x v="0"/>
    <n v="1"/>
    <n v="500"/>
    <m/>
    <m/>
    <n v="1"/>
    <n v="500"/>
    <n v="5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546"/>
    <x v="1"/>
    <s v="会阴切开缝合展开模型"/>
    <s v="SBC073001"/>
    <s v="2011-09-19"/>
    <x v="0"/>
    <n v="1"/>
    <n v="500"/>
    <m/>
    <m/>
    <n v="1"/>
    <n v="500"/>
    <n v="5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545"/>
    <x v="1"/>
    <s v="会阴切开缝合展开模型"/>
    <s v="SBC073001"/>
    <s v="2011-09-19"/>
    <x v="0"/>
    <n v="1"/>
    <n v="500"/>
    <m/>
    <m/>
    <n v="1"/>
    <n v="500"/>
    <n v="5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544"/>
    <x v="1"/>
    <s v="会阴切开缝合展开模型"/>
    <s v="SBC073001"/>
    <s v="2011-09-19"/>
    <x v="0"/>
    <n v="1"/>
    <n v="500"/>
    <m/>
    <m/>
    <n v="1"/>
    <n v="500"/>
    <n v="5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543"/>
    <x v="1"/>
    <s v="气管插管训练仿真模型"/>
    <s v="KAR/3"/>
    <s v="2011-09-19"/>
    <x v="0"/>
    <n v="1"/>
    <n v="1000"/>
    <m/>
    <m/>
    <n v="1"/>
    <n v="1000"/>
    <n v="10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542"/>
    <x v="1"/>
    <s v="气管插管训练仿真模型"/>
    <s v="KAR/3"/>
    <s v="2011-09-19"/>
    <x v="0"/>
    <n v="1"/>
    <n v="1000"/>
    <m/>
    <m/>
    <n v="1"/>
    <n v="1000"/>
    <n v="10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541"/>
    <x v="1"/>
    <s v="气管插管训练仿真模型"/>
    <s v="KAR/3"/>
    <s v="2011-09-19"/>
    <x v="0"/>
    <n v="1"/>
    <n v="1000"/>
    <m/>
    <m/>
    <n v="1"/>
    <n v="1000"/>
    <n v="10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540"/>
    <x v="1"/>
    <s v="气管插管训练仿真模型"/>
    <s v="KAR/3"/>
    <s v="2011-09-19"/>
    <x v="0"/>
    <n v="1"/>
    <n v="1000"/>
    <m/>
    <m/>
    <n v="1"/>
    <n v="1000"/>
    <n v="10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539"/>
    <x v="1"/>
    <s v="气管插管训练仿真模型"/>
    <s v="KAR/3"/>
    <s v="2011-09-19"/>
    <x v="0"/>
    <n v="1"/>
    <n v="1000"/>
    <m/>
    <m/>
    <n v="1"/>
    <n v="1000"/>
    <n v="10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538"/>
    <x v="1"/>
    <s v="气管插管训练仿真模型"/>
    <s v="KAR/3"/>
    <s v="2011-09-19"/>
    <x v="0"/>
    <n v="1"/>
    <n v="1000"/>
    <m/>
    <m/>
    <n v="1"/>
    <n v="1000"/>
    <n v="10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537"/>
    <x v="1"/>
    <s v="气管插管训练仿真模型"/>
    <s v="KAR/3"/>
    <s v="2011-09-19"/>
    <x v="0"/>
    <n v="1"/>
    <n v="1000"/>
    <m/>
    <m/>
    <n v="1"/>
    <n v="1000"/>
    <n v="10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536"/>
    <x v="1"/>
    <s v="气管插管训练仿真模型"/>
    <s v="KAR/3"/>
    <s v="2011-09-19"/>
    <x v="0"/>
    <n v="1"/>
    <n v="1000"/>
    <m/>
    <m/>
    <n v="1"/>
    <n v="1000"/>
    <n v="10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535"/>
    <x v="1"/>
    <s v="气管插管训练仿真模型"/>
    <s v="KAR/3"/>
    <s v="2011-09-19"/>
    <x v="0"/>
    <n v="1"/>
    <n v="1000"/>
    <m/>
    <m/>
    <n v="1"/>
    <n v="1000"/>
    <n v="10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514"/>
    <x v="1"/>
    <s v="麻醉机"/>
    <s v="金陵01"/>
    <s v="2011-09-18"/>
    <x v="0"/>
    <n v="1"/>
    <n v="21600"/>
    <m/>
    <m/>
    <n v="1"/>
    <n v="21600"/>
    <n v="216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513"/>
    <x v="1"/>
    <s v="麻醉机"/>
    <s v="金陵01"/>
    <s v="2011-09-18"/>
    <x v="0"/>
    <n v="1"/>
    <n v="21600"/>
    <m/>
    <m/>
    <n v="1"/>
    <n v="21600"/>
    <n v="216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512"/>
    <x v="1"/>
    <s v="骨科手术器械"/>
    <s v=""/>
    <s v="2011-09-18"/>
    <x v="0"/>
    <n v="1"/>
    <n v="6980"/>
    <m/>
    <m/>
    <n v="1"/>
    <n v="6980"/>
    <n v="698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511"/>
    <x v="1"/>
    <s v="除颤仪"/>
    <s v="DEFI-B"/>
    <s v="2011-09-18"/>
    <x v="0"/>
    <n v="1"/>
    <n v="23000"/>
    <m/>
    <m/>
    <n v="1"/>
    <n v="23000"/>
    <n v="230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510"/>
    <x v="1"/>
    <s v="除颤仪"/>
    <s v="DEFI-B"/>
    <s v="2011-09-18"/>
    <x v="0"/>
    <n v="1"/>
    <n v="23000"/>
    <m/>
    <m/>
    <n v="1"/>
    <n v="23000"/>
    <n v="230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500"/>
    <x v="1"/>
    <s v="产包"/>
    <s v=""/>
    <s v="2011-09-18"/>
    <x v="0"/>
    <n v="1"/>
    <n v="1800"/>
    <m/>
    <m/>
    <n v="1"/>
    <n v="1800"/>
    <n v="18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499"/>
    <x v="1"/>
    <s v="产包"/>
    <s v=""/>
    <s v="2011-09-18"/>
    <x v="0"/>
    <n v="1"/>
    <n v="1800"/>
    <m/>
    <m/>
    <n v="1"/>
    <n v="1800"/>
    <n v="18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498"/>
    <x v="1"/>
    <s v="产包"/>
    <s v=""/>
    <s v="2011-09-18"/>
    <x v="0"/>
    <n v="1"/>
    <n v="1800"/>
    <m/>
    <m/>
    <n v="1"/>
    <n v="1800"/>
    <n v="18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497"/>
    <x v="1"/>
    <s v="产包"/>
    <s v=""/>
    <s v="2011-09-18"/>
    <x v="0"/>
    <n v="1"/>
    <n v="1800"/>
    <m/>
    <m/>
    <n v="1"/>
    <n v="1800"/>
    <n v="18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496"/>
    <x v="1"/>
    <s v="产包"/>
    <s v=""/>
    <s v="2011-09-18"/>
    <x v="0"/>
    <n v="1"/>
    <n v="1800"/>
    <m/>
    <m/>
    <n v="1"/>
    <n v="1800"/>
    <n v="18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462"/>
    <x v="1"/>
    <s v="高速离心机"/>
    <s v="TG16B"/>
    <s v="2011-08-31"/>
    <x v="0"/>
    <n v="1"/>
    <n v="3249"/>
    <m/>
    <m/>
    <n v="1"/>
    <n v="3249"/>
    <n v="3249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448"/>
    <x v="1"/>
    <s v="电动人工流产吸引器"/>
    <s v="DFX-IV.C"/>
    <s v="2011-08-29"/>
    <x v="0"/>
    <n v="1"/>
    <n v="1320"/>
    <m/>
    <m/>
    <n v="1"/>
    <n v="1320"/>
    <n v="132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447"/>
    <x v="1"/>
    <s v="电动人工流产吸引器"/>
    <s v="DFX-IV.C"/>
    <s v="2011-08-29"/>
    <x v="0"/>
    <n v="1"/>
    <n v="1320"/>
    <m/>
    <m/>
    <n v="1"/>
    <n v="1320"/>
    <n v="132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387"/>
    <x v="1"/>
    <s v="无影灯"/>
    <s v="KL1205L"/>
    <s v="2011-08-29"/>
    <x v="0"/>
    <n v="1"/>
    <n v="10800"/>
    <m/>
    <m/>
    <n v="1"/>
    <n v="10800"/>
    <n v="108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382"/>
    <x v="1"/>
    <s v="外科手术器械包"/>
    <s v=""/>
    <s v="2011-08-29"/>
    <x v="0"/>
    <n v="1"/>
    <n v="7200"/>
    <m/>
    <m/>
    <n v="1"/>
    <n v="7200"/>
    <n v="72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380"/>
    <x v="1"/>
    <s v="全自动洗胃机"/>
    <s v="DFX-XW.D"/>
    <s v="2011-08-29"/>
    <x v="0"/>
    <n v="1"/>
    <n v="5800"/>
    <m/>
    <m/>
    <n v="1"/>
    <n v="5800"/>
    <n v="58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379"/>
    <x v="1"/>
    <s v="全自动洗胃机"/>
    <s v="DFX-XW.D"/>
    <s v="2011-08-29"/>
    <x v="0"/>
    <n v="1"/>
    <n v="5800"/>
    <m/>
    <m/>
    <n v="1"/>
    <n v="5800"/>
    <n v="58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378"/>
    <x v="1"/>
    <s v="全自动洗胃机"/>
    <s v="DFX-XW.D"/>
    <s v="2011-08-29"/>
    <x v="0"/>
    <n v="1"/>
    <n v="5800"/>
    <m/>
    <m/>
    <n v="1"/>
    <n v="5800"/>
    <n v="58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377"/>
    <x v="1"/>
    <s v="全能呼吸机"/>
    <s v="WDH-1"/>
    <s v="2011-08-29"/>
    <x v="0"/>
    <n v="1"/>
    <n v="26000"/>
    <m/>
    <m/>
    <n v="1"/>
    <n v="26000"/>
    <n v="260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376"/>
    <x v="1"/>
    <s v="全能呼吸机"/>
    <s v="WDH-1"/>
    <s v="2011-08-29"/>
    <x v="0"/>
    <n v="1"/>
    <n v="26000"/>
    <m/>
    <m/>
    <n v="1"/>
    <n v="26000"/>
    <n v="260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375"/>
    <x v="1"/>
    <s v="全能呼吸机"/>
    <s v="WDH-1"/>
    <s v="2011-08-29"/>
    <x v="0"/>
    <n v="1"/>
    <n v="26000"/>
    <m/>
    <m/>
    <n v="1"/>
    <n v="26000"/>
    <n v="260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370"/>
    <x v="1"/>
    <s v="综合穿刺术与移动性浊音扣诊电子化标准病人模型"/>
    <s v="NWA496018"/>
    <s v="2011-08-29"/>
    <x v="0"/>
    <n v="1"/>
    <n v="8000"/>
    <m/>
    <m/>
    <n v="1"/>
    <n v="8000"/>
    <n v="80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369"/>
    <x v="1"/>
    <s v="综合穿刺术与移动性浊音扣诊电子化标准病人模型"/>
    <s v="NWA496018"/>
    <s v="2011-08-29"/>
    <x v="0"/>
    <n v="1"/>
    <n v="8000"/>
    <m/>
    <m/>
    <n v="1"/>
    <n v="8000"/>
    <n v="80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368"/>
    <x v="1"/>
    <s v="综合穿刺术与移动性浊音扣诊电子化标准病人模型"/>
    <s v="NWA496018"/>
    <s v="2011-08-29"/>
    <x v="0"/>
    <n v="1"/>
    <n v="8000"/>
    <m/>
    <m/>
    <n v="1"/>
    <n v="8000"/>
    <n v="80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367"/>
    <x v="1"/>
    <s v="综合穿刺术与移动性浊音扣诊电子化标准病人模型"/>
    <s v="NWA496018"/>
    <s v="2011-08-29"/>
    <x v="0"/>
    <n v="1"/>
    <n v="8000"/>
    <m/>
    <m/>
    <n v="1"/>
    <n v="8000"/>
    <n v="80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339"/>
    <x v="1"/>
    <s v="器具推车"/>
    <s v="KS-B09"/>
    <s v="2011-08-27"/>
    <x v="0"/>
    <n v="1"/>
    <n v="1620"/>
    <m/>
    <m/>
    <n v="1"/>
    <n v="1620"/>
    <n v="162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338"/>
    <x v="1"/>
    <s v="器具推车"/>
    <s v="KS-B09"/>
    <s v="2011-08-27"/>
    <x v="0"/>
    <n v="1"/>
    <n v="1620"/>
    <m/>
    <m/>
    <n v="1"/>
    <n v="1620"/>
    <n v="162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337"/>
    <x v="1"/>
    <s v="器具推车"/>
    <s v="KS-B09"/>
    <s v="2011-08-27"/>
    <x v="0"/>
    <n v="1"/>
    <n v="1620"/>
    <m/>
    <m/>
    <n v="1"/>
    <n v="1620"/>
    <n v="162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336"/>
    <x v="1"/>
    <s v="急救推车"/>
    <s v="KS-B25"/>
    <s v="2011-08-27"/>
    <x v="0"/>
    <n v="1"/>
    <n v="1560"/>
    <m/>
    <m/>
    <n v="1"/>
    <n v="1560"/>
    <n v="156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943"/>
    <x v="0"/>
    <s v="喷墨式打印机"/>
    <s v="ME1+"/>
    <s v="2011-01-13"/>
    <x v="0"/>
    <n v="1"/>
    <n v="880"/>
    <m/>
    <m/>
    <n v="1"/>
    <n v="880"/>
    <n v="88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942"/>
    <x v="0"/>
    <s v="喷墨式打印机"/>
    <s v="ME1+"/>
    <s v="2011-01-13"/>
    <x v="0"/>
    <n v="1"/>
    <n v="880"/>
    <m/>
    <m/>
    <n v="1"/>
    <n v="880"/>
    <n v="88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228"/>
    <x v="0"/>
    <s v="碎纸机"/>
    <s v="C638"/>
    <s v="2010-12-13"/>
    <x v="0"/>
    <n v="1"/>
    <n v="690"/>
    <m/>
    <m/>
    <n v="1"/>
    <n v="690"/>
    <n v="69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216"/>
    <x v="0"/>
    <s v="空调器"/>
    <s v="kfr50lw"/>
    <s v="2010-11-04"/>
    <x v="0"/>
    <n v="1"/>
    <n v="4700"/>
    <m/>
    <m/>
    <n v="1"/>
    <n v="4700"/>
    <n v="47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272"/>
    <x v="0"/>
    <s v="電動幕布"/>
    <s v=""/>
    <s v="2010-05-24"/>
    <x v="0"/>
    <n v="1"/>
    <n v="1100"/>
    <m/>
    <m/>
    <n v="1"/>
    <n v="1100"/>
    <n v="11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259"/>
    <x v="0"/>
    <s v="電動幕布"/>
    <s v=""/>
    <s v="2010-05-23"/>
    <x v="0"/>
    <n v="1"/>
    <n v="1100"/>
    <m/>
    <m/>
    <n v="1"/>
    <n v="1100"/>
    <n v="11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260"/>
    <x v="0"/>
    <s v="电视機"/>
    <s v=""/>
    <s v="2010-05-17"/>
    <x v="0"/>
    <n v="1"/>
    <n v="1820"/>
    <m/>
    <m/>
    <n v="1"/>
    <n v="1820"/>
    <n v="182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246"/>
    <x v="0"/>
    <s v="液晶显示设备"/>
    <s v="19寸"/>
    <s v="2010-01-29"/>
    <x v="0"/>
    <n v="1"/>
    <n v="1280"/>
    <m/>
    <m/>
    <n v="1"/>
    <n v="1280"/>
    <n v="128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898"/>
    <x v="1"/>
    <s v="红外线测温仪"/>
    <s v=""/>
    <s v="2009-10-22"/>
    <x v="0"/>
    <n v="1"/>
    <n v="2460"/>
    <m/>
    <m/>
    <n v="1"/>
    <n v="2460"/>
    <n v="246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210"/>
    <x v="0"/>
    <s v="打印机"/>
    <s v="HP2568"/>
    <s v="2009-07-03"/>
    <x v="0"/>
    <n v="1"/>
    <n v="520"/>
    <m/>
    <m/>
    <n v="1"/>
    <n v="520"/>
    <n v="52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205"/>
    <x v="0"/>
    <s v="打印机"/>
    <s v="佳能1980"/>
    <s v="2009-06-29"/>
    <x v="0"/>
    <n v="1"/>
    <n v="560"/>
    <m/>
    <m/>
    <n v="1"/>
    <n v="560"/>
    <n v="56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203"/>
    <x v="0"/>
    <s v="液晶显示器"/>
    <s v="19寸"/>
    <s v="2009-06-01"/>
    <x v="0"/>
    <n v="1"/>
    <n v="950"/>
    <m/>
    <m/>
    <n v="1"/>
    <n v="950"/>
    <n v="95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194"/>
    <x v="0"/>
    <s v="爱普生打印机"/>
    <s v="R230"/>
    <s v="2008-11-25"/>
    <x v="0"/>
    <n v="1"/>
    <n v="1810"/>
    <m/>
    <m/>
    <n v="1"/>
    <n v="1810"/>
    <n v="181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197"/>
    <x v="0"/>
    <s v="打印一体机"/>
    <s v="MF4100"/>
    <s v="2008-11-06"/>
    <x v="0"/>
    <n v="1"/>
    <n v="1980"/>
    <m/>
    <m/>
    <n v="1"/>
    <n v="1980"/>
    <n v="198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526"/>
    <x v="0"/>
    <s v="碎纸机"/>
    <s v="PL258"/>
    <s v="2006-11-19"/>
    <x v="0"/>
    <n v="1"/>
    <n v="830"/>
    <m/>
    <m/>
    <n v="1"/>
    <n v="830"/>
    <n v="83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620"/>
    <x v="2"/>
    <s v="真皮班椅"/>
    <s v="单人皮椅"/>
    <s v="2006-09-09"/>
    <x v="0"/>
    <n v="1"/>
    <n v="980"/>
    <m/>
    <m/>
    <n v="1"/>
    <n v="980"/>
    <n v="98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625"/>
    <x v="2"/>
    <s v="礼堂座椅"/>
    <s v="单人"/>
    <s v="2006-08-10"/>
    <x v="3"/>
    <n v="504"/>
    <n v="95760"/>
    <m/>
    <m/>
    <n v="504"/>
    <n v="95760"/>
    <n v="95760"/>
    <n v="0"/>
    <n v="0"/>
    <s v=""/>
    <s v="在老校区学生食堂，由于是固定结构无发搬动，现已被七星关区房征局拆除。"/>
    <s v="在老校区礼堂，由于是固定结构无发搬动，现已被七星关区房征局拆除。"/>
    <s v="拆除"/>
    <x v="1"/>
  </r>
  <r>
    <s v="000000498"/>
    <x v="0"/>
    <s v="胸腹部多媒体综合教学系统"/>
    <s v="DF-A-L"/>
    <s v="2006-07-10"/>
    <x v="0"/>
    <n v="1"/>
    <n v="9850"/>
    <m/>
    <m/>
    <n v="1"/>
    <n v="9850"/>
    <n v="985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268"/>
    <x v="1"/>
    <s v="泡泡机"/>
    <s v=""/>
    <s v="2006-05-14"/>
    <x v="1"/>
    <n v="1"/>
    <n v="1800"/>
    <m/>
    <m/>
    <n v="1"/>
    <n v="1800"/>
    <n v="1800"/>
    <n v="0"/>
    <n v="0"/>
    <s v=""/>
    <s v="在老校区学生食堂上2楼礼堂，由于是固定结构无发搬动，现已被七星关区房征局拆除。"/>
    <s v="在老校区礼堂，由于是固定结构无发搬动，现已被七星关区房征局拆除。"/>
    <s v="拆除"/>
    <x v="1"/>
  </r>
  <r>
    <s v="000000170"/>
    <x v="1"/>
    <s v="电脑摇头灯"/>
    <s v="125W"/>
    <s v="2006-04-25"/>
    <x v="1"/>
    <n v="1"/>
    <n v="9400"/>
    <n v="1"/>
    <m/>
    <n v="2"/>
    <n v="9400"/>
    <n v="9400"/>
    <n v="0"/>
    <n v="0"/>
    <s v="2套"/>
    <s v="在老校区学生食堂上2楼礼堂，由于是固定结构无发搬动，现已被七星关区房征局拆除。"/>
    <s v="在老校区礼堂，由于是固定结构无发搬动，现已被七星关区房征局拆除。"/>
    <s v="拆除"/>
    <x v="1"/>
  </r>
  <r>
    <s v="000000178"/>
    <x v="0"/>
    <s v="电脑灯控制台"/>
    <s v="2308"/>
    <s v="2006-04-25"/>
    <x v="1"/>
    <n v="1"/>
    <n v="1400"/>
    <m/>
    <m/>
    <n v="1"/>
    <n v="1400"/>
    <n v="1400"/>
    <n v="0"/>
    <n v="0"/>
    <s v=""/>
    <s v="在老校区学生食堂上2楼礼堂，由于是固定结构无发搬动，现已被七星关区房征局拆除。"/>
    <s v="在老校区礼堂，由于是固定结构无发搬动，现已被七星关区房征局拆除。"/>
    <s v="拆除"/>
    <x v="1"/>
  </r>
  <r>
    <s v="000000605"/>
    <x v="2"/>
    <s v="文件柜"/>
    <s v="双门"/>
    <s v="2006-04-12"/>
    <x v="0"/>
    <n v="1"/>
    <n v="600"/>
    <m/>
    <m/>
    <n v="1"/>
    <n v="600"/>
    <n v="6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610"/>
    <x v="2"/>
    <s v="办公沙发"/>
    <s v="五人"/>
    <s v="2006-04-12"/>
    <x v="0"/>
    <n v="1"/>
    <n v="1300"/>
    <m/>
    <m/>
    <n v="1"/>
    <n v="1300"/>
    <n v="13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611"/>
    <x v="0"/>
    <s v="投影机"/>
    <s v="日立"/>
    <s v="2005-12-10"/>
    <x v="0"/>
    <n v="1"/>
    <n v="13900"/>
    <m/>
    <m/>
    <n v="1"/>
    <n v="13900"/>
    <n v="139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1081"/>
    <x v="0"/>
    <s v="无线领夹话筒"/>
    <s v="JWJ WM76V"/>
    <s v="2005-12-05"/>
    <x v="0"/>
    <n v="1"/>
    <n v="4300"/>
    <m/>
    <m/>
    <n v="1"/>
    <n v="4300"/>
    <n v="43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583"/>
    <x v="0"/>
    <s v="无线领夹话筒"/>
    <s v="JWLWM-76V"/>
    <s v="2005-12-05"/>
    <x v="0"/>
    <n v="1"/>
    <n v="4300"/>
    <m/>
    <m/>
    <n v="1"/>
    <n v="4300"/>
    <n v="43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765"/>
    <x v="2"/>
    <s v="韩皮三人沙发"/>
    <s v="三人"/>
    <s v="2005-12-04"/>
    <x v="0"/>
    <n v="1"/>
    <n v="1100"/>
    <m/>
    <m/>
    <n v="1"/>
    <n v="1100"/>
    <n v="11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741"/>
    <x v="2"/>
    <s v="沙发床"/>
    <s v="五人"/>
    <s v="2005-11-21"/>
    <x v="0"/>
    <n v="1"/>
    <n v="1600"/>
    <m/>
    <m/>
    <n v="1"/>
    <n v="1600"/>
    <n v="16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578"/>
    <x v="0"/>
    <s v="多媒体中央控制器"/>
    <s v="PC-3900"/>
    <s v="2005-11-14"/>
    <x v="0"/>
    <n v="1"/>
    <n v="3500"/>
    <m/>
    <m/>
    <n v="1"/>
    <n v="3500"/>
    <n v="35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761"/>
    <x v="2"/>
    <s v="投影幕布"/>
    <s v="红叶1500"/>
    <s v="2005-11-14"/>
    <x v="0"/>
    <n v="1"/>
    <n v="2000"/>
    <m/>
    <m/>
    <n v="1"/>
    <n v="2000"/>
    <n v="20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729"/>
    <x v="2"/>
    <s v="韩皮沙发"/>
    <s v="五人"/>
    <s v="2005-11-14"/>
    <x v="0"/>
    <n v="1"/>
    <n v="1100"/>
    <m/>
    <m/>
    <n v="1"/>
    <n v="1100"/>
    <n v="11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737"/>
    <x v="2"/>
    <s v="办公桌"/>
    <s v="四抽"/>
    <s v="2005-11-10"/>
    <x v="0"/>
    <n v="5"/>
    <n v="1750"/>
    <m/>
    <m/>
    <n v="5"/>
    <n v="1750"/>
    <n v="175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721"/>
    <x v="2"/>
    <s v="办公沙发"/>
    <s v="五人"/>
    <s v="2005-11-10"/>
    <x v="0"/>
    <n v="2"/>
    <n v="2600"/>
    <m/>
    <m/>
    <n v="2"/>
    <n v="2600"/>
    <n v="26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717"/>
    <x v="2"/>
    <s v="办公沙发"/>
    <s v="五人"/>
    <s v="2005-11-10"/>
    <x v="0"/>
    <n v="2"/>
    <n v="1300"/>
    <m/>
    <m/>
    <n v="2"/>
    <n v="1300"/>
    <n v="13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567"/>
    <x v="1"/>
    <s v="心电图机"/>
    <s v="XD-7100"/>
    <s v="2005-11-02"/>
    <x v="0"/>
    <n v="1"/>
    <n v="4900"/>
    <m/>
    <m/>
    <n v="1"/>
    <n v="4900"/>
    <n v="49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592"/>
    <x v="0"/>
    <s v="投影机"/>
    <s v="日立6300"/>
    <s v="2005-11-01"/>
    <x v="0"/>
    <n v="1"/>
    <n v="40000"/>
    <m/>
    <m/>
    <n v="1"/>
    <n v="40000"/>
    <n v="400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709"/>
    <x v="2"/>
    <s v="办公沙发"/>
    <s v="五人"/>
    <s v="2005-10-17"/>
    <x v="0"/>
    <n v="6"/>
    <n v="3900"/>
    <m/>
    <m/>
    <n v="6"/>
    <n v="3900"/>
    <n v="39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685"/>
    <x v="2"/>
    <s v="班椅"/>
    <s v="单人"/>
    <s v="2005-09-26"/>
    <x v="0"/>
    <n v="1"/>
    <n v="1300"/>
    <m/>
    <m/>
    <n v="1"/>
    <n v="1300"/>
    <n v="13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689"/>
    <x v="2"/>
    <s v="办公沙发"/>
    <s v="五人"/>
    <s v="2005-09-26"/>
    <x v="0"/>
    <n v="1"/>
    <n v="1100"/>
    <m/>
    <m/>
    <n v="1"/>
    <n v="1100"/>
    <n v="11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680"/>
    <x v="2"/>
    <s v="真皮办公沙发"/>
    <s v="五座"/>
    <s v="2005-09-26"/>
    <x v="0"/>
    <n v="2"/>
    <n v="6600"/>
    <m/>
    <m/>
    <n v="2"/>
    <n v="6600"/>
    <n v="66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660"/>
    <x v="2"/>
    <s v="班椅"/>
    <s v="单人"/>
    <s v="2005-09-16"/>
    <x v="0"/>
    <n v="1"/>
    <n v="700"/>
    <m/>
    <m/>
    <n v="1"/>
    <n v="700"/>
    <n v="7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670"/>
    <x v="2"/>
    <s v="文件柜"/>
    <s v="两节柜"/>
    <s v="2005-09-16"/>
    <x v="0"/>
    <n v="4"/>
    <n v="2480"/>
    <m/>
    <m/>
    <n v="4"/>
    <n v="2480"/>
    <n v="248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665"/>
    <x v="2"/>
    <s v="沙发"/>
    <s v="五座"/>
    <s v="2005-09-16"/>
    <x v="0"/>
    <n v="3"/>
    <n v="9099"/>
    <m/>
    <m/>
    <n v="3"/>
    <n v="9099"/>
    <n v="9099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647"/>
    <x v="0"/>
    <s v="无线话筒"/>
    <s v="VHF"/>
    <s v="2005-09-02"/>
    <x v="0"/>
    <n v="1"/>
    <n v="2800"/>
    <m/>
    <m/>
    <n v="1"/>
    <n v="2800"/>
    <n v="28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249"/>
    <x v="0"/>
    <s v="美的空调"/>
    <s v="MD2000"/>
    <s v="2005-08-13"/>
    <x v="0"/>
    <n v="1"/>
    <n v="5200"/>
    <n v="1"/>
    <m/>
    <n v="2"/>
    <n v="5200"/>
    <n v="5200"/>
    <n v="0"/>
    <n v="0"/>
    <s v="2台"/>
    <s v="资产由于使用时间较长，已无法使用，处于报废状态。"/>
    <s v="资产由于使用时间较长，已无法使用，处于报废状态。"/>
    <s v="未处置"/>
    <x v="0"/>
  </r>
  <r>
    <s v="000000553"/>
    <x v="0"/>
    <s v="松下摄象机"/>
    <s v="松下NVGS408"/>
    <s v="2005-08-06"/>
    <x v="0"/>
    <n v="1"/>
    <n v="12800"/>
    <m/>
    <m/>
    <n v="1"/>
    <n v="12800"/>
    <n v="128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604"/>
    <x v="3"/>
    <s v="不锈钢雕塑"/>
    <s v=""/>
    <s v="2005-08-02"/>
    <x v="0"/>
    <n v="1"/>
    <n v="35000"/>
    <m/>
    <m/>
    <n v="1"/>
    <n v="35000"/>
    <n v="0"/>
    <n v="35000"/>
    <n v="35000"/>
    <s v=""/>
    <s v="在老校区，由于是固定结构无发搬动，留在老校区，现已被使用单位拆除。"/>
    <s v="在老校区礼堂，由于是固定结构无发搬动，现已被七星关区房征局拆除。"/>
    <s v="拆除"/>
    <x v="1"/>
  </r>
  <r>
    <s v="000000568"/>
    <x v="0"/>
    <s v="领夹式话筒"/>
    <s v="JWJWM-767"/>
    <s v="2005-06-30"/>
    <x v="0"/>
    <n v="1"/>
    <n v="1680"/>
    <m/>
    <m/>
    <n v="1"/>
    <n v="1680"/>
    <n v="168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241"/>
    <x v="0"/>
    <s v="射灯"/>
    <s v="100W"/>
    <s v="2005-06-29"/>
    <x v="0"/>
    <n v="1"/>
    <n v="900"/>
    <m/>
    <m/>
    <n v="1"/>
    <n v="900"/>
    <n v="900"/>
    <n v="0"/>
    <n v="0"/>
    <s v="1套"/>
    <s v="资产由于使用时间较长，已无法使用，处于报废状态。"/>
    <s v="资产由于使用时间较长，已无法使用，处于报废状态。"/>
    <s v="未处置"/>
    <x v="0"/>
  </r>
  <r>
    <s v="000000701"/>
    <x v="2"/>
    <s v="办公沙发"/>
    <s v="五人"/>
    <s v="2005-06-26"/>
    <x v="0"/>
    <n v="1"/>
    <n v="2800"/>
    <m/>
    <m/>
    <n v="1"/>
    <n v="2800"/>
    <n v="28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210"/>
    <x v="0"/>
    <s v="澳柯玛空调"/>
    <s v="CHIEO"/>
    <s v="2005-04-25"/>
    <x v="0"/>
    <n v="1"/>
    <n v="7500"/>
    <m/>
    <m/>
    <n v="1"/>
    <n v="7500"/>
    <n v="75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194"/>
    <x v="0"/>
    <s v="美菱洗衣机"/>
    <s v="ML20"/>
    <s v="2005-04-01"/>
    <x v="0"/>
    <n v="1"/>
    <n v="600"/>
    <m/>
    <m/>
    <n v="1"/>
    <n v="600"/>
    <n v="6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635"/>
    <x v="2"/>
    <s v="木沙发"/>
    <s v="五座"/>
    <s v="2005-03-15"/>
    <x v="0"/>
    <n v="1"/>
    <n v="1800"/>
    <m/>
    <m/>
    <n v="1"/>
    <n v="1800"/>
    <n v="18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645"/>
    <x v="2"/>
    <s v="木沙发"/>
    <s v="5人"/>
    <s v="2005-03-02"/>
    <x v="0"/>
    <n v="1"/>
    <n v="1800"/>
    <m/>
    <m/>
    <n v="1"/>
    <n v="1800"/>
    <n v="18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627"/>
    <x v="0"/>
    <s v="频闪"/>
    <s v=""/>
    <s v="2004-09-02"/>
    <x v="0"/>
    <n v="1"/>
    <n v="1200"/>
    <m/>
    <m/>
    <n v="1"/>
    <n v="1200"/>
    <n v="1200"/>
    <n v="0"/>
    <n v="0"/>
    <s v=""/>
    <s v="在老校区未搬过来的资产"/>
    <s v="在老校区礼堂，资产由于使用时间较长，已无法使用，处于报废状态。"/>
    <s v="未处置"/>
    <x v="0"/>
  </r>
  <r>
    <s v="000000479"/>
    <x v="1"/>
    <s v="P64灯"/>
    <s v="20W"/>
    <s v="2004-09-02"/>
    <x v="0"/>
    <n v="1"/>
    <n v="500"/>
    <m/>
    <m/>
    <n v="1"/>
    <n v="500"/>
    <n v="500"/>
    <n v="0"/>
    <n v="0"/>
    <s v=""/>
    <s v="在老校区未搬过来的资产"/>
    <s v="在老校区礼堂，资产由于使用时间较长，已无法使用，处于报废状态。"/>
    <s v="未处置"/>
    <x v="0"/>
  </r>
  <r>
    <s v="000000499"/>
    <x v="1"/>
    <s v="P64灯"/>
    <s v="20W"/>
    <s v="2004-09-02"/>
    <x v="0"/>
    <n v="1"/>
    <n v="500"/>
    <m/>
    <m/>
    <n v="1"/>
    <n v="500"/>
    <n v="500"/>
    <n v="0"/>
    <n v="0"/>
    <s v=""/>
    <s v="在老校区未搬过来的资产"/>
    <s v="在老校区礼堂，资产由于使用时间较长，已无法使用，处于报废状态。"/>
    <s v="未处置"/>
    <x v="0"/>
  </r>
  <r>
    <s v="000001121"/>
    <x v="0"/>
    <s v="小神州"/>
    <s v=""/>
    <s v="2004-09-02"/>
    <x v="0"/>
    <n v="1"/>
    <n v="1800"/>
    <m/>
    <m/>
    <n v="1"/>
    <n v="1800"/>
    <n v="1800"/>
    <n v="0"/>
    <n v="0"/>
    <s v=""/>
    <s v="在老校区未搬过来的资产"/>
    <s v="在老校区礼堂，资产由于使用时间较长，已无法使用，处于报废状态。"/>
    <s v="未处置"/>
    <x v="0"/>
  </r>
  <r>
    <s v="000001122"/>
    <x v="0"/>
    <s v="小玫瑰"/>
    <s v=""/>
    <s v="2004-09-02"/>
    <x v="0"/>
    <n v="1"/>
    <n v="1800"/>
    <m/>
    <m/>
    <n v="1"/>
    <n v="1800"/>
    <n v="1800"/>
    <n v="0"/>
    <n v="0"/>
    <s v=""/>
    <s v="在老校区未搬过来的资产"/>
    <s v="在老校区礼堂，资产由于使用时间较长，已无法使用，处于报废状态。"/>
    <s v="未处置"/>
    <x v="0"/>
  </r>
  <r>
    <s v="000001124"/>
    <x v="0"/>
    <s v="小玫瑰"/>
    <s v=""/>
    <s v="2004-09-02"/>
    <x v="0"/>
    <n v="1"/>
    <n v="1800"/>
    <m/>
    <m/>
    <n v="1"/>
    <n v="1800"/>
    <n v="1800"/>
    <n v="0"/>
    <n v="0"/>
    <s v=""/>
    <s v="在老校区未搬过来的资产"/>
    <s v="在老校区礼堂，资产由于使用时间较长，已无法使用，处于报废状态。"/>
    <s v="未处置"/>
    <x v="0"/>
  </r>
  <r>
    <s v="000000506"/>
    <x v="1"/>
    <s v="P64灯"/>
    <s v="20W"/>
    <d v="2004-09-02T00:00:00"/>
    <x v="0"/>
    <n v="1"/>
    <n v="500"/>
    <m/>
    <m/>
    <n v="1"/>
    <n v="500"/>
    <n v="500"/>
    <n v="0"/>
    <n v="0"/>
    <s v=""/>
    <s v="在老校区未搬过来的资产"/>
    <s v="在老校区，资产由于使用时间较长，已无法使用，处于报废状态。"/>
    <s v="未处置"/>
    <x v="0"/>
  </r>
  <r>
    <s v="000000486"/>
    <x v="1"/>
    <s v="P64灯"/>
    <s v="20W"/>
    <s v="2004-09-02"/>
    <x v="0"/>
    <n v="1"/>
    <n v="500"/>
    <m/>
    <m/>
    <n v="1"/>
    <n v="500"/>
    <n v="500"/>
    <n v="0"/>
    <n v="0"/>
    <s v=""/>
    <s v="在老校区未搬过来的资产"/>
    <s v="在老校区礼堂，资产由于使用时间较长，已无法使用，处于报废状态。"/>
    <s v="未处置"/>
    <x v="0"/>
  </r>
  <r>
    <s v="000000682"/>
    <x v="0"/>
    <s v="七星件"/>
    <s v="DF-998F"/>
    <d v="2004-09-02T00:00:00"/>
    <x v="0"/>
    <n v="1"/>
    <n v="2400"/>
    <m/>
    <m/>
    <n v="1"/>
    <n v="2400"/>
    <n v="2400"/>
    <n v="0"/>
    <n v="0"/>
    <s v=""/>
    <s v="在老校区未搬过来的资产"/>
    <s v="在老校区礼堂，资产由于使用时间较长，已无法使用，处于报废状态。"/>
    <s v="未处置"/>
    <x v="0"/>
  </r>
  <r>
    <s v="000001120"/>
    <x v="0"/>
    <s v="七星件"/>
    <s v=""/>
    <s v="2004-09-02"/>
    <x v="0"/>
    <n v="1"/>
    <n v="2400"/>
    <m/>
    <m/>
    <n v="1"/>
    <n v="2400"/>
    <n v="2400"/>
    <n v="0"/>
    <n v="0"/>
    <s v=""/>
    <s v="在老校区未搬过来的资产"/>
    <s v="在老校区礼堂，资产由于使用时间较长，已无法使用，处于报废状态。"/>
    <s v="未处置"/>
    <x v="0"/>
  </r>
  <r>
    <s v="000000465"/>
    <x v="1"/>
    <s v="P64灯"/>
    <s v="20W"/>
    <s v="2004-09-02"/>
    <x v="0"/>
    <n v="1"/>
    <n v="500"/>
    <m/>
    <m/>
    <n v="1"/>
    <n v="500"/>
    <n v="500"/>
    <n v="0"/>
    <n v="0"/>
    <s v=""/>
    <s v="在老校区未搬过来的资产"/>
    <s v="在老校区礼堂，资产由于使用时间较长，已无法使用，处于报废状态。"/>
    <s v="未处置"/>
    <x v="0"/>
  </r>
  <r>
    <s v="000000472"/>
    <x v="1"/>
    <s v="P64灯"/>
    <s v="20W"/>
    <s v="2004-09-02"/>
    <x v="0"/>
    <n v="1"/>
    <n v="500"/>
    <m/>
    <m/>
    <n v="1"/>
    <n v="500"/>
    <n v="500"/>
    <n v="0"/>
    <n v="0"/>
    <s v=""/>
    <s v="在老校区未搬过来的资产"/>
    <s v="在老校区礼堂，资产由于使用时间较长，已无法使用，处于报废状态。"/>
    <s v="未处置"/>
    <x v="0"/>
  </r>
  <r>
    <s v="000000622"/>
    <x v="0"/>
    <s v="彩色监视器"/>
    <s v="金长城15&quot;"/>
    <s v="2004-09-02"/>
    <x v="0"/>
    <n v="1"/>
    <n v="700"/>
    <m/>
    <m/>
    <n v="1"/>
    <n v="700"/>
    <n v="700"/>
    <n v="0"/>
    <n v="0"/>
    <s v=""/>
    <s v="在老校区未搬过来的资产"/>
    <s v="在老校区礼堂，资产由于使用时间较长，已无法使用，处于报废状态。"/>
    <s v="未处置"/>
    <x v="0"/>
  </r>
  <r>
    <s v="000000492"/>
    <x v="1"/>
    <s v="P64灯"/>
    <s v="20W"/>
    <s v="2004-09-02"/>
    <x v="0"/>
    <n v="1"/>
    <n v="500"/>
    <m/>
    <m/>
    <n v="1"/>
    <n v="500"/>
    <n v="500"/>
    <n v="0"/>
    <n v="0"/>
    <s v=""/>
    <s v="在老校区未搬过来的资产"/>
    <s v="在老校区礼堂，资产由于使用时间较长，已无法使用，处于报废状态。"/>
    <s v="未处置"/>
    <x v="0"/>
  </r>
  <r>
    <s v="000000297"/>
    <x v="1"/>
    <s v="P64灯"/>
    <s v="20W"/>
    <s v="2004-09-02"/>
    <x v="0"/>
    <n v="1"/>
    <n v="500"/>
    <m/>
    <m/>
    <n v="1"/>
    <n v="500"/>
    <n v="500"/>
    <n v="0"/>
    <n v="0"/>
    <s v=""/>
    <s v="在老校区未搬过来的资产"/>
    <s v="在老校区礼堂，资产由于使用时间较长，已无法使用，处于报废状态。"/>
    <s v="未处置"/>
    <x v="0"/>
  </r>
  <r>
    <s v="000000687"/>
    <x v="0"/>
    <s v="万丈光忙"/>
    <s v="旋转1500W"/>
    <s v="2004-09-02"/>
    <x v="0"/>
    <n v="1"/>
    <n v="2400"/>
    <m/>
    <m/>
    <n v="1"/>
    <n v="2400"/>
    <n v="2400"/>
    <n v="0"/>
    <n v="0"/>
    <s v=""/>
    <s v="在老校区未搬过来的资产"/>
    <s v="在老校区礼堂，资产由于使用时间较长，已无法使用，处于报废状态。"/>
    <s v="未处置"/>
    <x v="0"/>
  </r>
  <r>
    <s v="000001119"/>
    <x v="0"/>
    <s v="频闪"/>
    <s v=""/>
    <s v="2004-09-02"/>
    <x v="0"/>
    <n v="1"/>
    <n v="1200"/>
    <m/>
    <m/>
    <n v="1"/>
    <n v="1200"/>
    <n v="1200"/>
    <n v="0"/>
    <n v="0"/>
    <s v=""/>
    <s v="在老校区未搬过来的资产"/>
    <s v="在老校区礼堂，资产由于使用时间较长，已无法使用，处于报废状态。"/>
    <s v="未处置"/>
    <x v="0"/>
  </r>
  <r>
    <s v="000000052"/>
    <x v="0"/>
    <s v="风机"/>
    <s v="5000W"/>
    <s v="2004-07-30"/>
    <x v="1"/>
    <n v="1"/>
    <n v="2000"/>
    <m/>
    <m/>
    <n v="1"/>
    <n v="2000"/>
    <n v="2000"/>
    <n v="0"/>
    <n v="0"/>
    <s v=""/>
    <s v="在老校区学生食堂上2楼礼堂，由于是固定结构无法搬动，现已被七星关区房征局拆除。"/>
    <s v="在老校区礼堂，由于是固定结构无发搬动，现已被七星关区房征局拆除。"/>
    <s v="拆除"/>
    <x v="1"/>
  </r>
  <r>
    <s v="000000280"/>
    <x v="1"/>
    <s v="电脑恒温培养箱"/>
    <s v="303-3  50*60"/>
    <s v="2004-05-14"/>
    <x v="0"/>
    <n v="1"/>
    <n v="2370"/>
    <m/>
    <m/>
    <n v="1"/>
    <n v="2370"/>
    <n v="237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288"/>
    <x v="1"/>
    <s v="电热鼓风干燥箱"/>
    <s v="45*35"/>
    <s v="2004-05-04"/>
    <x v="0"/>
    <n v="1"/>
    <n v="2050"/>
    <m/>
    <m/>
    <n v="1"/>
    <n v="2050"/>
    <n v="205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833"/>
    <x v="2"/>
    <s v="机柜"/>
    <s v="V16"/>
    <s v="2004-04-23"/>
    <x v="0"/>
    <n v="1"/>
    <n v="1200"/>
    <m/>
    <m/>
    <n v="1"/>
    <n v="1200"/>
    <n v="12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260"/>
    <x v="1"/>
    <s v="雪花机"/>
    <s v="UIN"/>
    <s v="2004-04-15"/>
    <x v="1"/>
    <n v="1"/>
    <n v="2260"/>
    <m/>
    <m/>
    <n v="1"/>
    <n v="2260"/>
    <n v="2260"/>
    <n v="0"/>
    <n v="0"/>
    <s v=""/>
    <s v="在老校区学生食堂上2楼礼堂，由于是固定结构无法搬动，现已被七星关区房征局拆除。"/>
    <s v="在老校区礼堂，由于是固定结构无发搬动，现已被七星关区房征局拆除。"/>
    <s v="拆除"/>
    <x v="1"/>
  </r>
  <r>
    <s v="000000130"/>
    <x v="1"/>
    <s v="聚光灯"/>
    <s v="800W"/>
    <s v="2004-04-15"/>
    <x v="1"/>
    <n v="1"/>
    <n v="6700"/>
    <m/>
    <m/>
    <n v="1"/>
    <n v="6700"/>
    <n v="6700"/>
    <n v="0"/>
    <n v="0"/>
    <s v=""/>
    <s v="在老校区学生食堂上2楼礼堂，由于是固定结构无法搬动，现已被七星关区房征局拆除。"/>
    <s v="在老校区礼堂，由于是固定结构无发搬动，现已被七星关区房征局拆除。"/>
    <s v="拆除"/>
    <x v="1"/>
  </r>
  <r>
    <s v="000000122"/>
    <x v="1"/>
    <s v="回光灯"/>
    <s v="100W"/>
    <s v="2004-04-15"/>
    <x v="1"/>
    <n v="1"/>
    <n v="9500"/>
    <m/>
    <m/>
    <n v="1"/>
    <n v="9500"/>
    <n v="9500"/>
    <n v="0"/>
    <n v="0"/>
    <s v=""/>
    <s v="在老校区学生食堂上2楼礼堂，由于是固定结构无法搬动，现已被七星关区房征局拆除。"/>
    <s v="在老校区礼堂，由于是固定结构无发搬动，现已被七星关区房征局拆除。"/>
    <s v="拆除"/>
    <x v="1"/>
  </r>
  <r>
    <s v="000000138"/>
    <x v="1"/>
    <s v="空中玫瑰灯"/>
    <s v="100W"/>
    <s v="2004-04-15"/>
    <x v="1"/>
    <n v="1"/>
    <n v="2700"/>
    <m/>
    <m/>
    <n v="1"/>
    <n v="2700"/>
    <n v="2700"/>
    <n v="0"/>
    <n v="0"/>
    <s v="1套"/>
    <s v="在老校区学生食堂上2楼礼堂，由于是固定结构无法搬动，现已被七星关区房征局拆除。"/>
    <s v="在老校区礼堂，由于是固定结构无发搬动，现已被七星关区房征局拆除。"/>
    <s v="拆除"/>
    <x v="1"/>
  </r>
  <r>
    <s v="000000114"/>
    <x v="1"/>
    <s v="追光灯"/>
    <s v="125W"/>
    <s v="2004-04-15"/>
    <x v="1"/>
    <n v="1"/>
    <n v="6400"/>
    <n v="1"/>
    <m/>
    <n v="2"/>
    <n v="6400"/>
    <n v="6400"/>
    <n v="0"/>
    <n v="0"/>
    <s v="2套"/>
    <s v="在老校区学生食堂上2楼礼堂，由于是固定结构无法搬动，现已被七星关区房征局拆除。"/>
    <s v="在老校区礼堂，由于是固定结构无发搬动，现已被七星关区房征局拆除。"/>
    <s v="拆除"/>
    <x v="1"/>
  </r>
  <r>
    <s v="000000252"/>
    <x v="1"/>
    <s v="烟机"/>
    <s v="A-TIAN"/>
    <s v="2004-04-15"/>
    <x v="1"/>
    <n v="1"/>
    <n v="2600"/>
    <m/>
    <m/>
    <n v="1"/>
    <n v="2600"/>
    <n v="2600"/>
    <n v="0"/>
    <n v="0"/>
    <s v=""/>
    <s v="在老校区学生食堂上2楼礼堂，由于是固定结构无法搬动，现已被七星关区房征局拆除。"/>
    <s v="在老校区礼堂，由于是固定结构无发搬动，现已被七星关区房征局拆除。"/>
    <s v="拆除"/>
    <x v="1"/>
  </r>
  <r>
    <s v="000000098"/>
    <x v="1"/>
    <s v="电脑灯"/>
    <s v="200W"/>
    <s v="2004-04-15"/>
    <x v="1"/>
    <n v="1"/>
    <n v="17200"/>
    <n v="3"/>
    <m/>
    <n v="4"/>
    <n v="17200"/>
    <n v="17200"/>
    <n v="0"/>
    <n v="0"/>
    <s v="4套"/>
    <s v="在老校区学生食堂上2楼礼堂，由于是固定结构无法搬动，现已被七星关区房征局拆除。"/>
    <s v="在老校区礼堂，由于是固定结构无发搬动，现已被七星关区房征局拆除。"/>
    <s v="拆除"/>
    <x v="1"/>
  </r>
  <r>
    <s v="000000586"/>
    <x v="2"/>
    <s v="灯架"/>
    <s v=""/>
    <s v="2004-04-15"/>
    <x v="1"/>
    <n v="1"/>
    <n v="2800"/>
    <m/>
    <m/>
    <n v="1"/>
    <n v="2800"/>
    <n v="2800"/>
    <n v="0"/>
    <n v="0"/>
    <s v=""/>
    <s v="在老校区学生食堂上2楼礼堂，由于是固定结构无法搬动，现已被七星关区房征局拆除。"/>
    <s v="在老校区礼堂，由于是固定结构无发搬动，现已被七星关区房征局拆除。"/>
    <s v="拆除"/>
    <x v="1"/>
  </r>
  <r>
    <s v="000000581"/>
    <x v="2"/>
    <s v="V16机柜"/>
    <s v="V16"/>
    <s v="2004-04-15"/>
    <x v="0"/>
    <n v="1"/>
    <n v="700"/>
    <m/>
    <m/>
    <n v="1"/>
    <n v="700"/>
    <n v="7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298"/>
    <x v="0"/>
    <s v="长虹电视机"/>
    <s v="DF2988"/>
    <s v="2003-09-19"/>
    <x v="0"/>
    <n v="1"/>
    <n v="2100"/>
    <m/>
    <m/>
    <n v="1"/>
    <n v="2100"/>
    <n v="21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090"/>
    <x v="0"/>
    <s v="新飞冰箱"/>
    <s v="BCD_165F"/>
    <s v="2003-09-19"/>
    <x v="0"/>
    <n v="1"/>
    <n v="1620"/>
    <m/>
    <m/>
    <n v="1"/>
    <n v="1620"/>
    <n v="162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367"/>
    <x v="1"/>
    <s v="电动剪草机"/>
    <s v="46E1500W"/>
    <s v="2003-07-12"/>
    <x v="0"/>
    <n v="1"/>
    <n v="2000"/>
    <m/>
    <m/>
    <n v="1"/>
    <n v="2000"/>
    <n v="20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180"/>
    <x v="1"/>
    <s v="蒸馏水器"/>
    <s v="2000W"/>
    <s v="2003-05-27"/>
    <x v="0"/>
    <n v="1"/>
    <n v="983.37"/>
    <m/>
    <m/>
    <n v="1"/>
    <n v="983.37"/>
    <n v="983.37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700"/>
    <x v="0"/>
    <s v="721光度计"/>
    <s v="721"/>
    <s v="2003-03-14"/>
    <x v="0"/>
    <n v="1"/>
    <n v="2300"/>
    <m/>
    <m/>
    <n v="1"/>
    <n v="2300"/>
    <n v="2300"/>
    <n v="0"/>
    <n v="0"/>
    <s v=""/>
    <s v="资产由于使用时间较长，已无法使用，处于报废状态。"/>
    <s v="资产由于使用时间较长，已无法使用，处于报废状态。"/>
    <s v="由器械专业教学拆解。"/>
    <x v="0"/>
  </r>
  <r>
    <s v="000000696"/>
    <x v="0"/>
    <s v="721光度计"/>
    <s v="721"/>
    <s v="2003-03-14"/>
    <x v="0"/>
    <n v="1"/>
    <n v="2300"/>
    <m/>
    <m/>
    <n v="1"/>
    <n v="2300"/>
    <n v="2300"/>
    <n v="0"/>
    <n v="0"/>
    <s v=""/>
    <s v="资产由于使用时间较长，已无法使用，处于报废状态。"/>
    <s v="资产由于使用时间较长，已无法使用，处于报废状态。"/>
    <s v="由器械专业教学拆解。"/>
    <x v="0"/>
  </r>
  <r>
    <s v="000000692"/>
    <x v="0"/>
    <s v="721光度计"/>
    <s v="721"/>
    <s v="2003-03-14"/>
    <x v="0"/>
    <n v="1"/>
    <n v="2300"/>
    <m/>
    <m/>
    <n v="1"/>
    <n v="2300"/>
    <n v="2300"/>
    <n v="0"/>
    <n v="0"/>
    <s v=""/>
    <s v="资产由于使用时间较长，已无法使用，处于报废状态。"/>
    <s v="资产由于使用时间较长，已无法使用，处于报废状态。"/>
    <s v="由器械专业教学拆解。"/>
    <x v="0"/>
  </r>
  <r>
    <s v="000000172"/>
    <x v="0"/>
    <s v="721光度计"/>
    <s v="721分光"/>
    <s v="2003-03-14"/>
    <x v="0"/>
    <n v="1"/>
    <n v="2300"/>
    <m/>
    <m/>
    <n v="1"/>
    <n v="2300"/>
    <n v="2300"/>
    <n v="0"/>
    <n v="0"/>
    <s v=""/>
    <s v="资产由于使用时间较长，已无法使用，处于报废状态。"/>
    <s v="资产由于使用时间较长，已无法使用，处于报废状态。"/>
    <s v="由器械专业教学拆解。"/>
    <x v="0"/>
  </r>
  <r>
    <s v="000000156"/>
    <x v="0"/>
    <s v="干燥箱"/>
    <s v="35*45"/>
    <s v="2003-03-14"/>
    <x v="0"/>
    <n v="1"/>
    <n v="4200"/>
    <m/>
    <m/>
    <n v="1"/>
    <n v="4200"/>
    <n v="42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653"/>
    <x v="0"/>
    <s v="全自动分析天平"/>
    <s v="TG328B"/>
    <s v="2003-03-05"/>
    <x v="0"/>
    <n v="1"/>
    <n v="1400"/>
    <m/>
    <m/>
    <n v="1"/>
    <n v="1400"/>
    <n v="14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643"/>
    <x v="0"/>
    <s v="全自动分析天平"/>
    <s v="TG328B"/>
    <s v="2003-03-05"/>
    <x v="0"/>
    <n v="1"/>
    <n v="1400"/>
    <m/>
    <m/>
    <n v="1"/>
    <n v="1400"/>
    <n v="14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638"/>
    <x v="0"/>
    <s v="全自动分析天平"/>
    <s v=""/>
    <s v="2003-03-05"/>
    <x v="0"/>
    <n v="1"/>
    <n v="1400"/>
    <m/>
    <m/>
    <n v="1"/>
    <n v="1400"/>
    <n v="14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132"/>
    <x v="0"/>
    <s v="旋光仪"/>
    <s v="WXG-4"/>
    <s v="2003-03-05"/>
    <x v="0"/>
    <n v="1"/>
    <n v="1600"/>
    <m/>
    <m/>
    <n v="1"/>
    <n v="1600"/>
    <n v="1600"/>
    <n v="0"/>
    <n v="0"/>
    <s v=""/>
    <s v="资产由于使用时间较长，已无法使用，处于报废状态。"/>
    <s v="资产由于使用时间较长，已无法使用，处于报废状态。"/>
    <s v="由器械专业教学拆解。"/>
    <x v="0"/>
  </r>
  <r>
    <s v="000000116"/>
    <x v="0"/>
    <s v="全自动分析天平"/>
    <s v="TG328B"/>
    <s v="2003-03-05"/>
    <x v="0"/>
    <n v="1"/>
    <n v="1400"/>
    <m/>
    <m/>
    <n v="1"/>
    <n v="1400"/>
    <n v="14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633"/>
    <x v="0"/>
    <s v="721分光光度计"/>
    <s v="FIENGUANGDUJI"/>
    <s v="2003-03-01"/>
    <x v="0"/>
    <n v="1"/>
    <n v="2300"/>
    <m/>
    <m/>
    <n v="1"/>
    <n v="2300"/>
    <n v="23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100"/>
    <x v="0"/>
    <s v="721分光光度计"/>
    <s v="FIENGUANGDUJI"/>
    <s v="2003-03-01"/>
    <x v="0"/>
    <n v="1"/>
    <n v="2300"/>
    <m/>
    <m/>
    <n v="1"/>
    <n v="2300"/>
    <n v="23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644"/>
    <x v="3"/>
    <s v="护理模型"/>
    <s v=""/>
    <s v="2003-02-25"/>
    <x v="0"/>
    <n v="6"/>
    <n v="1"/>
    <m/>
    <m/>
    <n v="6"/>
    <n v="1"/>
    <n v="0"/>
    <n v="1"/>
    <n v="1"/>
    <s v=""/>
    <s v="资产由于使用时间较长，已无法使用，处于报废状态。"/>
    <s v="资产由于使用时间较长，已无法使用，处于报废状态。"/>
    <s v="未处置"/>
    <x v="0"/>
  </r>
  <r>
    <s v="000000179"/>
    <x v="0"/>
    <s v="显示器"/>
    <s v="联想LX-GJ556D"/>
    <s v="2002-06-20"/>
    <x v="0"/>
    <n v="1"/>
    <n v="900"/>
    <m/>
    <m/>
    <n v="1"/>
    <n v="900"/>
    <n v="9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209"/>
    <x v="0"/>
    <s v="女性外生殖器解剖模型"/>
    <s v="塑胶"/>
    <s v="2002-03-14"/>
    <x v="0"/>
    <n v="1"/>
    <n v="88"/>
    <m/>
    <m/>
    <n v="1"/>
    <n v="88"/>
    <n v="88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402"/>
    <x v="2"/>
    <s v="黑板"/>
    <s v="300*120"/>
    <s v="2002-03-09"/>
    <x v="1"/>
    <n v="62"/>
    <n v="11780"/>
    <m/>
    <m/>
    <n v="62"/>
    <n v="11780"/>
    <n v="11780"/>
    <n v="0"/>
    <n v="0"/>
    <s v=""/>
    <s v="在西校区教学楼，由于是固定结构无法搬动，现已被毕节市房征补偿服务中心拆除。"/>
    <s v="在西校区教学楼，由于是固定结构无法搬动，现已被毕节市房征补偿服务中心拆除。"/>
    <s v="拆除"/>
    <x v="1"/>
  </r>
  <r>
    <s v="000000056"/>
    <x v="0"/>
    <s v="电脑"/>
    <s v="WX500"/>
    <s v="2001-12-12"/>
    <x v="0"/>
    <n v="1"/>
    <n v="5685"/>
    <m/>
    <m/>
    <n v="1"/>
    <n v="5685"/>
    <n v="5685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357"/>
    <x v="2"/>
    <s v="铁靠背椅"/>
    <s v="单人"/>
    <s v="2001-10-04"/>
    <x v="0"/>
    <n v="20"/>
    <n v="2000"/>
    <m/>
    <m/>
    <n v="20"/>
    <n v="2000"/>
    <n v="20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014"/>
    <x v="0"/>
    <s v="电焊机"/>
    <s v="B6-3157"/>
    <s v="2001-07-03"/>
    <x v="0"/>
    <n v="1"/>
    <n v="1200"/>
    <m/>
    <m/>
    <n v="1"/>
    <n v="1200"/>
    <n v="12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075"/>
    <x v="0"/>
    <s v="音箱"/>
    <s v="奇声"/>
    <s v="2000-10-05"/>
    <x v="0"/>
    <n v="1"/>
    <n v="600"/>
    <m/>
    <m/>
    <n v="1"/>
    <n v="600"/>
    <n v="6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003"/>
    <x v="0"/>
    <s v="电焊机"/>
    <s v="B6-3157"/>
    <s v="1996-06-08"/>
    <x v="0"/>
    <n v="1"/>
    <n v="1500"/>
    <m/>
    <m/>
    <n v="1"/>
    <n v="1500"/>
    <n v="15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925"/>
    <x v="2"/>
    <s v="铁床"/>
    <s v="单层"/>
    <s v="1994-09-14"/>
    <x v="0"/>
    <n v="4"/>
    <n v="820"/>
    <m/>
    <m/>
    <n v="4"/>
    <n v="820"/>
    <n v="82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931"/>
    <x v="2"/>
    <s v="尸池罩"/>
    <s v="有机玻璃180*50*60"/>
    <s v="1993-11-28"/>
    <x v="0"/>
    <n v="1"/>
    <n v="6750"/>
    <m/>
    <m/>
    <n v="1"/>
    <n v="6750"/>
    <n v="6750"/>
    <n v="0"/>
    <n v="0"/>
    <s v=""/>
    <s v="固定设备，无法搬迁，且使用多年已损坏。"/>
    <s v="老校区固定结构设备，无法搬迁，现已被使用单位拆除。"/>
    <s v="拆除"/>
    <x v="2"/>
  </r>
  <r>
    <s v="000000230"/>
    <x v="2"/>
    <s v="铁单人床"/>
    <s v="200*100"/>
    <s v="1993-05-24"/>
    <x v="0"/>
    <n v="26"/>
    <n v="7800"/>
    <m/>
    <m/>
    <n v="26"/>
    <n v="7800"/>
    <n v="78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111"/>
    <x v="2"/>
    <s v="写字台"/>
    <s v="三抽"/>
    <s v="1992-09-12"/>
    <x v="0"/>
    <n v="6"/>
    <n v="840"/>
    <m/>
    <m/>
    <n v="6"/>
    <n v="840"/>
    <n v="84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291"/>
    <x v="0"/>
    <s v="控温仪"/>
    <s v=""/>
    <s v="1992-07-18"/>
    <x v="0"/>
    <n v="1"/>
    <n v="311"/>
    <m/>
    <m/>
    <n v="1"/>
    <n v="311"/>
    <n v="311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482"/>
    <x v="1"/>
    <s v="铅球"/>
    <s v="5KG"/>
    <s v="1992-05-04"/>
    <x v="0"/>
    <n v="1"/>
    <n v="22"/>
    <m/>
    <m/>
    <n v="1"/>
    <n v="22"/>
    <n v="22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448"/>
    <x v="1"/>
    <s v="铅球"/>
    <s v="5KG"/>
    <s v="1992-05-04"/>
    <x v="0"/>
    <n v="1"/>
    <n v="22"/>
    <m/>
    <m/>
    <n v="1"/>
    <n v="22"/>
    <n v="22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475"/>
    <x v="1"/>
    <s v="铅球"/>
    <s v="5KG"/>
    <s v="1992-05-04"/>
    <x v="0"/>
    <n v="1"/>
    <n v="22"/>
    <m/>
    <m/>
    <n v="1"/>
    <n v="22"/>
    <n v="22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495"/>
    <x v="1"/>
    <s v="铅球"/>
    <s v="5KG"/>
    <s v="1992-05-04"/>
    <x v="0"/>
    <n v="1"/>
    <n v="22"/>
    <m/>
    <m/>
    <n v="1"/>
    <n v="22"/>
    <n v="22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058"/>
    <x v="1"/>
    <s v="铅球"/>
    <s v="5KG"/>
    <s v="1992-05-04"/>
    <x v="0"/>
    <n v="1"/>
    <n v="22"/>
    <m/>
    <m/>
    <n v="1"/>
    <n v="22"/>
    <n v="22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509"/>
    <x v="1"/>
    <s v="铅球"/>
    <s v="5KG"/>
    <s v="1992-05-04"/>
    <x v="0"/>
    <n v="1"/>
    <n v="22"/>
    <m/>
    <m/>
    <n v="1"/>
    <n v="22"/>
    <n v="22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502"/>
    <x v="1"/>
    <s v="铅球"/>
    <s v="5KG"/>
    <s v="1992-05-04"/>
    <x v="0"/>
    <n v="1"/>
    <n v="22"/>
    <m/>
    <m/>
    <n v="1"/>
    <n v="22"/>
    <n v="22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489"/>
    <x v="1"/>
    <s v="铅球"/>
    <s v="5KG"/>
    <s v="1992-05-04"/>
    <x v="0"/>
    <n v="1"/>
    <n v="22"/>
    <m/>
    <m/>
    <n v="1"/>
    <n v="22"/>
    <n v="22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461"/>
    <x v="1"/>
    <s v="铅球"/>
    <s v="5KG"/>
    <s v="1992-05-04"/>
    <x v="0"/>
    <n v="1"/>
    <n v="22"/>
    <m/>
    <m/>
    <n v="1"/>
    <n v="22"/>
    <n v="22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516"/>
    <x v="1"/>
    <s v="铅球"/>
    <s v="5KG"/>
    <s v="1992-05-04"/>
    <x v="0"/>
    <n v="1"/>
    <n v="22"/>
    <m/>
    <m/>
    <n v="1"/>
    <n v="22"/>
    <n v="22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454"/>
    <x v="1"/>
    <s v="铅球"/>
    <s v="5KG"/>
    <s v="1992-05-04"/>
    <x v="0"/>
    <n v="1"/>
    <n v="22"/>
    <m/>
    <m/>
    <n v="1"/>
    <n v="22"/>
    <n v="22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468"/>
    <x v="1"/>
    <s v="铅球"/>
    <s v="5KG"/>
    <s v="1992-05-04"/>
    <x v="0"/>
    <n v="1"/>
    <n v="22"/>
    <m/>
    <m/>
    <n v="1"/>
    <n v="22"/>
    <n v="22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049"/>
    <x v="1"/>
    <s v="海绵垫"/>
    <s v="1.8*1"/>
    <s v="1991-01-10"/>
    <x v="0"/>
    <n v="1"/>
    <n v="40"/>
    <m/>
    <m/>
    <n v="1"/>
    <n v="40"/>
    <n v="4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355"/>
    <x v="1"/>
    <s v="海绵垫"/>
    <s v="1.8*1"/>
    <s v="1991-01-10"/>
    <x v="0"/>
    <n v="1"/>
    <n v="40"/>
    <m/>
    <m/>
    <n v="1"/>
    <n v="40"/>
    <n v="4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039"/>
    <x v="1"/>
    <s v="山羊"/>
    <s v="海棉"/>
    <s v="1991-01-10"/>
    <x v="0"/>
    <n v="1"/>
    <n v="100"/>
    <m/>
    <m/>
    <n v="1"/>
    <n v="100"/>
    <n v="1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441"/>
    <x v="1"/>
    <s v="海绵垫"/>
    <s v="1.8*1"/>
    <s v="1991-01-10"/>
    <x v="0"/>
    <n v="1"/>
    <n v="40"/>
    <m/>
    <m/>
    <n v="1"/>
    <n v="40"/>
    <n v="4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379"/>
    <x v="1"/>
    <s v="海绵垫"/>
    <s v="1.8*1"/>
    <s v="1991-01-10"/>
    <x v="0"/>
    <n v="1"/>
    <n v="40"/>
    <m/>
    <m/>
    <n v="1"/>
    <n v="40"/>
    <n v="4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427"/>
    <x v="1"/>
    <s v="海绵垫"/>
    <s v="1.8*1"/>
    <s v="1991-01-10"/>
    <x v="0"/>
    <n v="1"/>
    <n v="40"/>
    <m/>
    <m/>
    <n v="1"/>
    <n v="40"/>
    <n v="4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420"/>
    <x v="1"/>
    <s v="海绵垫"/>
    <s v="1.8*1"/>
    <s v="1991-01-10"/>
    <x v="0"/>
    <n v="1"/>
    <n v="40"/>
    <m/>
    <m/>
    <n v="1"/>
    <n v="40"/>
    <n v="4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347"/>
    <x v="1"/>
    <s v="海绵垫"/>
    <s v="1.8*1"/>
    <s v="1991-01-10"/>
    <x v="0"/>
    <n v="1"/>
    <n v="40"/>
    <m/>
    <m/>
    <n v="1"/>
    <n v="40"/>
    <n v="4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363"/>
    <x v="1"/>
    <s v="海绵垫"/>
    <s v="1.8*1"/>
    <s v="1991-01-10"/>
    <x v="0"/>
    <n v="1"/>
    <n v="40"/>
    <m/>
    <m/>
    <n v="1"/>
    <n v="40"/>
    <n v="4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434"/>
    <x v="1"/>
    <s v="海绵垫"/>
    <s v="1.8*1"/>
    <s v="1991-01-10"/>
    <x v="0"/>
    <n v="1"/>
    <n v="40"/>
    <m/>
    <m/>
    <n v="1"/>
    <n v="40"/>
    <n v="4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400"/>
    <x v="1"/>
    <s v="海绵垫"/>
    <s v="1.8*1"/>
    <s v="1991-01-10"/>
    <x v="0"/>
    <n v="1"/>
    <n v="40"/>
    <m/>
    <m/>
    <n v="1"/>
    <n v="40"/>
    <n v="4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394"/>
    <x v="1"/>
    <s v="海绵垫"/>
    <s v="1.8*1"/>
    <s v="1991-01-10"/>
    <x v="0"/>
    <n v="1"/>
    <n v="40"/>
    <m/>
    <m/>
    <n v="1"/>
    <n v="40"/>
    <n v="4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413"/>
    <x v="1"/>
    <s v="海绵垫"/>
    <s v="1.8*1"/>
    <s v="1991-01-10"/>
    <x v="0"/>
    <n v="1"/>
    <n v="40"/>
    <m/>
    <m/>
    <n v="1"/>
    <n v="40"/>
    <n v="4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371"/>
    <x v="1"/>
    <s v="海绵垫"/>
    <s v="1.8*1"/>
    <s v="1991-01-10"/>
    <x v="0"/>
    <n v="1"/>
    <n v="40"/>
    <m/>
    <m/>
    <n v="1"/>
    <n v="40"/>
    <n v="4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387"/>
    <x v="1"/>
    <s v="海绵垫"/>
    <s v="1.8*1"/>
    <s v="1991-01-10"/>
    <x v="0"/>
    <n v="1"/>
    <n v="40"/>
    <m/>
    <m/>
    <n v="1"/>
    <n v="40"/>
    <n v="4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407"/>
    <x v="1"/>
    <s v="海绵垫"/>
    <s v="1.8*1"/>
    <s v="1991-01-10"/>
    <x v="0"/>
    <n v="1"/>
    <n v="40"/>
    <m/>
    <m/>
    <n v="1"/>
    <n v="40"/>
    <n v="4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283"/>
    <x v="0"/>
    <s v="电动恒温箱"/>
    <s v="HHB11500"/>
    <s v="1990-11-01"/>
    <x v="0"/>
    <n v="1"/>
    <n v="700"/>
    <m/>
    <m/>
    <n v="1"/>
    <n v="700"/>
    <n v="7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275"/>
    <x v="0"/>
    <s v="水温箱"/>
    <s v="AHB11500"/>
    <s v="1990-11-01"/>
    <x v="0"/>
    <n v="1"/>
    <n v="200"/>
    <m/>
    <m/>
    <n v="1"/>
    <n v="200"/>
    <n v="2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674"/>
    <x v="3"/>
    <s v="建筑模型"/>
    <s v=""/>
    <s v="1990-10-25"/>
    <x v="0"/>
    <n v="1"/>
    <n v="800"/>
    <m/>
    <m/>
    <n v="1"/>
    <n v="800"/>
    <n v="0"/>
    <n v="800"/>
    <n v="800"/>
    <s v=""/>
    <s v="资产由于使用时间较长，已无法使用，处于报废状态。"/>
    <s v="资产由于使用时间较长，已无法使用，处于报废状态。"/>
    <s v="未处置"/>
    <x v="0"/>
  </r>
  <r>
    <s v="000001061"/>
    <x v="0"/>
    <s v="电热恒温箱"/>
    <s v="HHB11500"/>
    <s v="1990-10-25"/>
    <x v="0"/>
    <n v="1"/>
    <n v="700"/>
    <m/>
    <m/>
    <n v="1"/>
    <n v="700"/>
    <n v="7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949"/>
    <x v="2"/>
    <s v="单柜书架"/>
    <s v="五层"/>
    <s v="1990-10-25"/>
    <x v="0"/>
    <n v="5"/>
    <n v="500"/>
    <m/>
    <m/>
    <n v="5"/>
    <n v="500"/>
    <n v="50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183"/>
    <x v="2"/>
    <s v="电视柜"/>
    <s v="80*60"/>
    <s v="1990-08-25"/>
    <x v="0"/>
    <n v="4"/>
    <n v="120"/>
    <m/>
    <m/>
    <n v="4"/>
    <n v="120"/>
    <n v="12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175"/>
    <x v="2"/>
    <s v="工具柜"/>
    <s v="单门"/>
    <s v="1990-08-25"/>
    <x v="0"/>
    <n v="2"/>
    <n v="90"/>
    <m/>
    <m/>
    <n v="2"/>
    <n v="90"/>
    <n v="9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044"/>
    <x v="1"/>
    <s v="针灸模型"/>
    <s v="石膏"/>
    <s v="1990-01-10"/>
    <x v="0"/>
    <n v="1"/>
    <n v="74"/>
    <m/>
    <m/>
    <n v="1"/>
    <n v="74"/>
    <n v="74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034"/>
    <x v="1"/>
    <s v="耳针放大"/>
    <s v="钢"/>
    <s v="1990-01-10"/>
    <x v="0"/>
    <n v="1"/>
    <n v="90"/>
    <m/>
    <m/>
    <n v="1"/>
    <n v="90"/>
    <n v="90"/>
    <n v="0"/>
    <n v="0"/>
    <s v=""/>
    <s v="资产由于使用时间较长，已无法使用，处于报废状态。"/>
    <s v="资产由于使用时间较长，已无法使用，处于报废状态。"/>
    <s v="未处置"/>
    <x v="0"/>
  </r>
  <r>
    <s v="000000885"/>
    <x v="2"/>
    <s v="实验桌"/>
    <s v="300*100CM"/>
    <s v="1983-10-15"/>
    <x v="0"/>
    <n v="6"/>
    <n v="2100"/>
    <m/>
    <m/>
    <n v="6"/>
    <n v="2100"/>
    <n v="2100"/>
    <n v="0"/>
    <n v="0"/>
    <s v=""/>
    <s v="资产由于使用时间较长，已无法使用，处于报废状态。"/>
    <s v="资产由于使用时间较长，已无法使用，处于报废状态。"/>
    <s v="未处置"/>
    <x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374">
  <r>
    <s v="TY2015000112"/>
    <x v="0"/>
    <s v="多功能一体机"/>
    <s v="228B"/>
    <s v="2015-12-28"/>
    <x v="0"/>
    <n v="1"/>
    <n v="1520"/>
    <m/>
    <m/>
    <n v="1"/>
    <n v="1520"/>
    <n v="1520"/>
    <n v="0"/>
    <n v="0"/>
  </r>
  <r>
    <s v="TY2005000001"/>
    <x v="0"/>
    <s v="射灯"/>
    <s v="100W"/>
    <s v="2005-06-29"/>
    <x v="1"/>
    <n v="1"/>
    <n v="900"/>
    <m/>
    <m/>
    <n v="1"/>
    <n v="900"/>
    <n v="900"/>
    <n v="0"/>
    <n v="0"/>
  </r>
  <r>
    <s v="TY2004000001"/>
    <x v="0"/>
    <s v="一体化灯光控制台"/>
    <s v="TGL12"/>
    <s v="2004-04-15"/>
    <x v="1"/>
    <n v="1"/>
    <n v="7600"/>
    <m/>
    <m/>
    <n v="1"/>
    <n v="7600"/>
    <n v="7600"/>
    <n v="0"/>
    <n v="0"/>
  </r>
  <r>
    <s v="TY2005000003"/>
    <x v="0"/>
    <s v="射灯"/>
    <s v="100W"/>
    <s v="2005-06-29"/>
    <x v="1"/>
    <n v="1"/>
    <n v="900"/>
    <m/>
    <m/>
    <n v="1"/>
    <n v="900"/>
    <n v="900"/>
    <n v="0"/>
    <n v="0"/>
  </r>
  <r>
    <s v="TY2005000002"/>
    <x v="0"/>
    <s v="射灯"/>
    <s v="100W"/>
    <s v="2005-06-29"/>
    <x v="1"/>
    <n v="1"/>
    <n v="900"/>
    <m/>
    <m/>
    <n v="1"/>
    <n v="900"/>
    <n v="900"/>
    <n v="0"/>
    <n v="0"/>
  </r>
  <r>
    <s v="TY2009000001"/>
    <x v="0"/>
    <s v="液晶显示器"/>
    <s v="19寸"/>
    <s v="2009-01-04"/>
    <x v="0"/>
    <n v="1"/>
    <n v="1199"/>
    <m/>
    <m/>
    <n v="1"/>
    <n v="1199"/>
    <n v="1199"/>
    <n v="0"/>
    <n v="0"/>
  </r>
  <r>
    <s v="TY2015000097"/>
    <x v="0"/>
    <s v="打印一体机"/>
    <s v="mtc-12320"/>
    <s v="2015-12-05"/>
    <x v="0"/>
    <n v="1"/>
    <n v="1879"/>
    <m/>
    <m/>
    <n v="1"/>
    <n v="1879"/>
    <n v="1879"/>
    <n v="0"/>
    <n v="0"/>
  </r>
  <r>
    <s v="TY2015000879"/>
    <x v="0"/>
    <s v="联想一体机"/>
    <s v="C4030"/>
    <s v="2015-11-17"/>
    <x v="0"/>
    <n v="1"/>
    <n v="3980"/>
    <m/>
    <m/>
    <n v="1"/>
    <n v="3980"/>
    <n v="3980"/>
    <n v="0"/>
    <n v="0"/>
  </r>
  <r>
    <s v="TY2015000881"/>
    <x v="0"/>
    <s v="联想一体机"/>
    <s v="C4030"/>
    <s v="2015-11-17"/>
    <x v="0"/>
    <n v="1"/>
    <n v="3980"/>
    <m/>
    <m/>
    <n v="1"/>
    <n v="3980"/>
    <n v="3980"/>
    <n v="0"/>
    <n v="0"/>
  </r>
  <r>
    <s v="TY2015000081"/>
    <x v="0"/>
    <s v="喷墨打印机"/>
    <s v="E330"/>
    <s v="2015-10-23"/>
    <x v="0"/>
    <n v="1"/>
    <n v="1930"/>
    <m/>
    <m/>
    <n v="1"/>
    <n v="1930"/>
    <n v="1930"/>
    <n v="0"/>
    <n v="0"/>
  </r>
  <r>
    <s v="TY2015000082"/>
    <x v="0"/>
    <s v="兄弟一体机"/>
    <s v="7060D"/>
    <s v="2015-10-23"/>
    <x v="0"/>
    <n v="1"/>
    <n v="1650"/>
    <m/>
    <m/>
    <n v="1"/>
    <n v="1650"/>
    <n v="1650"/>
    <n v="0"/>
    <n v="0"/>
  </r>
  <r>
    <s v="TY2015000080"/>
    <x v="0"/>
    <s v="兄弟一体机"/>
    <s v="7360"/>
    <s v="2015-09-29"/>
    <x v="0"/>
    <n v="1"/>
    <n v="1980"/>
    <m/>
    <m/>
    <n v="1"/>
    <n v="1980"/>
    <n v="1980"/>
    <n v="0"/>
    <n v="0"/>
  </r>
  <r>
    <s v="TY2015000070"/>
    <x v="0"/>
    <s v="多功能一体机"/>
    <s v="228B"/>
    <s v="2015-09-12"/>
    <x v="0"/>
    <n v="1"/>
    <n v="1520"/>
    <m/>
    <m/>
    <n v="1"/>
    <n v="1520"/>
    <n v="1520"/>
    <n v="0"/>
    <n v="0"/>
  </r>
  <r>
    <s v="TY2015000072"/>
    <x v="0"/>
    <s v="打印机"/>
    <s v="1600KIIIH针打机"/>
    <s v="2015-09-10"/>
    <x v="0"/>
    <n v="1"/>
    <n v="4260"/>
    <m/>
    <m/>
    <n v="1"/>
    <n v="4260"/>
    <n v="4260"/>
    <n v="0"/>
    <n v="0"/>
  </r>
  <r>
    <s v="TY2015000649"/>
    <x v="0"/>
    <s v="台式机一体机"/>
    <s v="ThinkCentreM920lz"/>
    <s v="2015-05-05"/>
    <x v="0"/>
    <n v="1"/>
    <n v="6950"/>
    <m/>
    <m/>
    <n v="1"/>
    <n v="6950"/>
    <n v="6950"/>
    <n v="0"/>
    <n v="0"/>
  </r>
  <r>
    <s v="TY2015000626"/>
    <x v="0"/>
    <s v="台式机一体机"/>
    <s v="ThinkCentreM920lz"/>
    <s v="2015-05-05"/>
    <x v="0"/>
    <n v="1"/>
    <n v="6950"/>
    <m/>
    <m/>
    <n v="1"/>
    <n v="6950"/>
    <n v="6950"/>
    <n v="0"/>
    <n v="0"/>
  </r>
  <r>
    <s v="TY2015000627"/>
    <x v="0"/>
    <s v="台式机一体机"/>
    <s v="ThinkCentreM920lz"/>
    <s v="2015-05-05"/>
    <x v="0"/>
    <n v="1"/>
    <n v="6950"/>
    <m/>
    <m/>
    <n v="1"/>
    <n v="6950"/>
    <n v="6950"/>
    <n v="0"/>
    <n v="0"/>
  </r>
  <r>
    <s v="TY2015000646"/>
    <x v="0"/>
    <s v="台式机一体机"/>
    <s v="ThinkCentreM920lz"/>
    <s v="2015-05-05"/>
    <x v="0"/>
    <n v="1"/>
    <n v="6950"/>
    <m/>
    <m/>
    <n v="1"/>
    <n v="6950"/>
    <n v="6950"/>
    <n v="0"/>
    <n v="0"/>
  </r>
  <r>
    <s v="TY2015000628"/>
    <x v="0"/>
    <s v="台式机一体机"/>
    <s v="ThinkCentreM920lz"/>
    <s v="2015-05-05"/>
    <x v="0"/>
    <n v="1"/>
    <n v="6950"/>
    <m/>
    <m/>
    <n v="1"/>
    <n v="6950"/>
    <n v="6950"/>
    <n v="0"/>
    <n v="0"/>
  </r>
  <r>
    <s v="TY2015000055"/>
    <x v="0"/>
    <s v="路由器"/>
    <s v="AR1220F-S"/>
    <s v="2015-06-24"/>
    <x v="0"/>
    <n v="1"/>
    <n v="4800"/>
    <m/>
    <m/>
    <n v="1"/>
    <n v="4800"/>
    <n v="4800"/>
    <n v="0"/>
    <n v="0"/>
  </r>
  <r>
    <s v="TY2015000602"/>
    <x v="0"/>
    <s v="65交互式平板一体机"/>
    <s v="华远HY6500"/>
    <s v="2015-06-15"/>
    <x v="0"/>
    <n v="1"/>
    <n v="16000"/>
    <m/>
    <m/>
    <n v="1"/>
    <n v="16000"/>
    <n v="16000"/>
    <n v="0"/>
    <n v="0"/>
  </r>
  <r>
    <s v="TY2015000596"/>
    <x v="0"/>
    <s v="65交互式平板一体机"/>
    <s v="华远HY6500"/>
    <s v="2015-06-15"/>
    <x v="0"/>
    <n v="1"/>
    <n v="16000"/>
    <m/>
    <m/>
    <n v="1"/>
    <n v="16000"/>
    <n v="16000"/>
    <n v="0"/>
    <n v="0"/>
  </r>
  <r>
    <s v="TY2015000621"/>
    <x v="0"/>
    <s v="65交互式平板一体机"/>
    <s v="华远HY6500"/>
    <s v="2015-06-15"/>
    <x v="0"/>
    <n v="1"/>
    <n v="16000"/>
    <m/>
    <m/>
    <n v="1"/>
    <n v="16000"/>
    <n v="16000"/>
    <n v="0"/>
    <n v="0"/>
  </r>
  <r>
    <s v="TY2015000595"/>
    <x v="0"/>
    <s v="65交互式平板一体机"/>
    <s v="华远HY6500"/>
    <s v="2015-06-15"/>
    <x v="0"/>
    <n v="1"/>
    <n v="16000"/>
    <m/>
    <m/>
    <n v="1"/>
    <n v="16000"/>
    <n v="16000"/>
    <n v="0"/>
    <n v="0"/>
  </r>
  <r>
    <s v="TY2015000597"/>
    <x v="0"/>
    <s v="65交互式平板一体机"/>
    <s v="华远HY6500"/>
    <s v="2015-06-15"/>
    <x v="0"/>
    <n v="1"/>
    <n v="16000"/>
    <m/>
    <m/>
    <n v="1"/>
    <n v="16000"/>
    <n v="16000"/>
    <n v="0"/>
    <n v="0"/>
  </r>
  <r>
    <s v="TY2015000603"/>
    <x v="0"/>
    <s v="65交互式平板一体机"/>
    <s v="华远HY6500"/>
    <s v="2015-06-15"/>
    <x v="0"/>
    <n v="1"/>
    <n v="16000"/>
    <m/>
    <m/>
    <n v="1"/>
    <n v="16000"/>
    <n v="16000"/>
    <n v="0"/>
    <n v="0"/>
  </r>
  <r>
    <s v="TY2015000593"/>
    <x v="0"/>
    <s v="传真一体机"/>
    <s v="兄弟7360"/>
    <s v="2015-05-18"/>
    <x v="0"/>
    <n v="1"/>
    <n v="2100"/>
    <m/>
    <m/>
    <n v="1"/>
    <n v="2100"/>
    <n v="2100"/>
    <n v="0"/>
    <n v="0"/>
  </r>
  <r>
    <s v="TY2015000392"/>
    <x v="0"/>
    <s v="联想笔记本"/>
    <s v="E440"/>
    <s v="2015-04-07"/>
    <x v="0"/>
    <n v="1"/>
    <n v="3650"/>
    <m/>
    <m/>
    <n v="1"/>
    <n v="3650"/>
    <n v="3650"/>
    <n v="0"/>
    <n v="0"/>
  </r>
  <r>
    <s v="TY2015000578"/>
    <x v="0"/>
    <s v="联想电脑"/>
    <s v="M2610"/>
    <s v="2015-04-07"/>
    <x v="0"/>
    <n v="1"/>
    <n v="3200"/>
    <m/>
    <m/>
    <n v="1"/>
    <n v="3200"/>
    <n v="3200"/>
    <n v="0"/>
    <n v="0"/>
  </r>
  <r>
    <s v="TY2015000034"/>
    <x v="0"/>
    <s v="联想电脑"/>
    <s v="M2610"/>
    <s v="2015-04-07"/>
    <x v="0"/>
    <n v="1"/>
    <n v="3200"/>
    <m/>
    <m/>
    <n v="1"/>
    <n v="3200"/>
    <n v="3200"/>
    <n v="0"/>
    <n v="0"/>
  </r>
  <r>
    <s v="TY2015000581"/>
    <x v="0"/>
    <s v="爱普生R330打印机"/>
    <s v="R330"/>
    <s v="2015-04-15"/>
    <x v="0"/>
    <n v="1"/>
    <n v="1800"/>
    <m/>
    <m/>
    <n v="1"/>
    <n v="1800"/>
    <n v="1800"/>
    <n v="0"/>
    <n v="0"/>
  </r>
  <r>
    <s v="TY2015000038"/>
    <x v="0"/>
    <s v="爱普生R330打印机"/>
    <s v="R330"/>
    <s v="2015-04-15"/>
    <x v="0"/>
    <n v="1"/>
    <n v="1800"/>
    <m/>
    <m/>
    <n v="1"/>
    <n v="1800"/>
    <n v="1800"/>
    <n v="0"/>
    <n v="0"/>
  </r>
  <r>
    <s v="TY2015000390"/>
    <x v="0"/>
    <s v="无线AP"/>
    <s v="RG-AP320-I"/>
    <s v="2015-01-20"/>
    <x v="0"/>
    <n v="1"/>
    <n v="2583"/>
    <m/>
    <m/>
    <n v="1"/>
    <n v="2583"/>
    <n v="2583"/>
    <n v="0"/>
    <n v="0"/>
  </r>
  <r>
    <s v="TY2015000389"/>
    <x v="0"/>
    <s v="无线AP"/>
    <s v="RG-AP320-I"/>
    <s v="2015-01-20"/>
    <x v="0"/>
    <n v="1"/>
    <n v="2583"/>
    <m/>
    <m/>
    <n v="1"/>
    <n v="2583"/>
    <n v="2583"/>
    <n v="0"/>
    <n v="0"/>
  </r>
  <r>
    <s v="TY2015000388"/>
    <x v="0"/>
    <s v="无线AP"/>
    <s v="RG-AP320-I"/>
    <s v="2015-01-20"/>
    <x v="0"/>
    <n v="1"/>
    <n v="2583"/>
    <m/>
    <m/>
    <n v="1"/>
    <n v="2583"/>
    <n v="2583"/>
    <n v="0"/>
    <n v="0"/>
  </r>
  <r>
    <s v="TY2015000387"/>
    <x v="0"/>
    <s v="无线AP"/>
    <s v="RG-AP320-I"/>
    <s v="2015-01-20"/>
    <x v="0"/>
    <n v="1"/>
    <n v="2583"/>
    <m/>
    <m/>
    <n v="1"/>
    <n v="2583"/>
    <n v="2583"/>
    <n v="0"/>
    <n v="0"/>
  </r>
  <r>
    <s v="TY2015000386"/>
    <x v="0"/>
    <s v="无线AP"/>
    <s v="RG-AP320-I"/>
    <s v="2015-01-20"/>
    <x v="0"/>
    <n v="1"/>
    <n v="2583"/>
    <m/>
    <m/>
    <n v="1"/>
    <n v="2583"/>
    <n v="2583"/>
    <n v="0"/>
    <n v="0"/>
  </r>
  <r>
    <s v="TY2015000385"/>
    <x v="0"/>
    <s v="无线AP"/>
    <s v="RG-AP320-I"/>
    <s v="2015-01-20"/>
    <x v="0"/>
    <n v="1"/>
    <n v="2583"/>
    <m/>
    <m/>
    <n v="1"/>
    <n v="2583"/>
    <n v="2583"/>
    <n v="0"/>
    <n v="0"/>
  </r>
  <r>
    <s v="TY2015000384"/>
    <x v="0"/>
    <s v="无线AP"/>
    <s v="RG-AP320-I"/>
    <s v="2015-01-20"/>
    <x v="0"/>
    <n v="1"/>
    <n v="2583"/>
    <m/>
    <m/>
    <n v="1"/>
    <n v="2583"/>
    <n v="2583"/>
    <n v="0"/>
    <n v="0"/>
  </r>
  <r>
    <s v="TY2015000383"/>
    <x v="0"/>
    <s v="无线AP"/>
    <s v="RG-AP320-I"/>
    <s v="2015-01-20"/>
    <x v="0"/>
    <n v="1"/>
    <n v="2583"/>
    <m/>
    <m/>
    <n v="1"/>
    <n v="2583"/>
    <n v="2583"/>
    <n v="0"/>
    <n v="0"/>
  </r>
  <r>
    <s v="TY2015000382"/>
    <x v="0"/>
    <s v="无线AP"/>
    <s v="RG-AP320-I"/>
    <s v="2015-01-20"/>
    <x v="0"/>
    <n v="1"/>
    <n v="2583"/>
    <m/>
    <m/>
    <n v="1"/>
    <n v="2583"/>
    <n v="2583"/>
    <n v="0"/>
    <n v="0"/>
  </r>
  <r>
    <s v="TY2015000380"/>
    <x v="0"/>
    <s v="接入交换机"/>
    <s v="适配器"/>
    <s v="2015-01-20"/>
    <x v="0"/>
    <n v="1"/>
    <n v="355"/>
    <m/>
    <m/>
    <n v="1"/>
    <n v="355"/>
    <n v="355"/>
    <n v="0"/>
    <n v="0"/>
  </r>
  <r>
    <s v="TY2015000379"/>
    <x v="0"/>
    <s v="接入交换机"/>
    <s v="适配器"/>
    <s v="2015-01-20"/>
    <x v="0"/>
    <n v="1"/>
    <n v="355"/>
    <m/>
    <m/>
    <n v="1"/>
    <n v="355"/>
    <n v="355"/>
    <n v="0"/>
    <n v="0"/>
  </r>
  <r>
    <s v="TY2015000378"/>
    <x v="0"/>
    <s v="接入交换机"/>
    <s v="适配器"/>
    <s v="2015-01-20"/>
    <x v="0"/>
    <n v="1"/>
    <n v="355"/>
    <m/>
    <m/>
    <n v="1"/>
    <n v="355"/>
    <n v="355"/>
    <n v="0"/>
    <n v="0"/>
  </r>
  <r>
    <s v="TY2015000377"/>
    <x v="0"/>
    <s v="接入交换机"/>
    <s v="适配器"/>
    <s v="2015-01-20"/>
    <x v="0"/>
    <n v="1"/>
    <n v="355"/>
    <m/>
    <m/>
    <n v="1"/>
    <n v="355"/>
    <n v="355"/>
    <n v="0"/>
    <n v="0"/>
  </r>
  <r>
    <s v="TY2015000376"/>
    <x v="0"/>
    <s v="接入交换机"/>
    <s v="适配器"/>
    <s v="2015-01-20"/>
    <x v="0"/>
    <n v="1"/>
    <n v="355"/>
    <m/>
    <m/>
    <n v="1"/>
    <n v="355"/>
    <n v="355"/>
    <n v="0"/>
    <n v="0"/>
  </r>
  <r>
    <s v="TY2015000375"/>
    <x v="0"/>
    <s v="接入交换机"/>
    <s v="适配器"/>
    <s v="2015-01-20"/>
    <x v="0"/>
    <n v="1"/>
    <n v="355"/>
    <m/>
    <m/>
    <n v="1"/>
    <n v="355"/>
    <n v="355"/>
    <n v="0"/>
    <n v="0"/>
  </r>
  <r>
    <s v="TY2015000374"/>
    <x v="0"/>
    <s v="接入交换机"/>
    <s v="适配器"/>
    <s v="2015-01-20"/>
    <x v="0"/>
    <n v="1"/>
    <n v="355"/>
    <m/>
    <m/>
    <n v="1"/>
    <n v="355"/>
    <n v="355"/>
    <n v="0"/>
    <n v="0"/>
  </r>
  <r>
    <s v="TY2015000373"/>
    <x v="0"/>
    <s v="接入交换机"/>
    <s v="适配器"/>
    <s v="2015-01-20"/>
    <x v="0"/>
    <n v="1"/>
    <n v="355"/>
    <m/>
    <m/>
    <n v="1"/>
    <n v="355"/>
    <n v="355"/>
    <n v="0"/>
    <n v="0"/>
  </r>
  <r>
    <s v="TY2015000372"/>
    <x v="0"/>
    <s v="接入交换机"/>
    <s v="适配器"/>
    <s v="2015-01-20"/>
    <x v="0"/>
    <n v="1"/>
    <n v="355"/>
    <m/>
    <m/>
    <n v="1"/>
    <n v="355"/>
    <n v="355"/>
    <n v="0"/>
    <n v="0"/>
  </r>
  <r>
    <s v="TY2015000271"/>
    <x v="0"/>
    <s v="接入交换机"/>
    <s v="RG-S2952G-E"/>
    <s v="2015-01-20"/>
    <x v="0"/>
    <n v="1"/>
    <n v="5568"/>
    <m/>
    <m/>
    <n v="1"/>
    <n v="5568"/>
    <n v="5568"/>
    <n v="0"/>
    <n v="0"/>
  </r>
  <r>
    <s v="TY2015000270"/>
    <x v="0"/>
    <s v="接入交换机"/>
    <s v="RG-S2952G-E"/>
    <s v="2015-01-20"/>
    <x v="0"/>
    <n v="1"/>
    <n v="5568"/>
    <m/>
    <m/>
    <n v="1"/>
    <n v="5568"/>
    <n v="5568"/>
    <n v="0"/>
    <n v="0"/>
  </r>
  <r>
    <s v="TY2015000269"/>
    <x v="0"/>
    <s v="接入交换机"/>
    <s v="RG-S2952G-E"/>
    <s v="2015-01-20"/>
    <x v="0"/>
    <n v="1"/>
    <n v="5568"/>
    <m/>
    <m/>
    <n v="1"/>
    <n v="5568"/>
    <n v="5568"/>
    <n v="0"/>
    <n v="0"/>
  </r>
  <r>
    <s v="TY2015000268"/>
    <x v="0"/>
    <s v="接入交换机"/>
    <s v="RG-S2952G-E"/>
    <s v="2015-01-20"/>
    <x v="0"/>
    <n v="1"/>
    <n v="5568"/>
    <m/>
    <m/>
    <n v="1"/>
    <n v="5568"/>
    <n v="5568"/>
    <n v="0"/>
    <n v="0"/>
  </r>
  <r>
    <s v="TY2015000267"/>
    <x v="0"/>
    <s v="接入交换机"/>
    <s v="RG-S2952G-E"/>
    <s v="2015-01-20"/>
    <x v="0"/>
    <n v="1"/>
    <n v="5568"/>
    <m/>
    <m/>
    <n v="1"/>
    <n v="5568"/>
    <n v="5568"/>
    <n v="0"/>
    <n v="0"/>
  </r>
  <r>
    <s v="TY2015000266"/>
    <x v="0"/>
    <s v="接入交换机"/>
    <s v="RG-S2952G-E"/>
    <s v="2015-01-20"/>
    <x v="0"/>
    <n v="1"/>
    <n v="5568"/>
    <m/>
    <m/>
    <n v="1"/>
    <n v="5568"/>
    <n v="5568"/>
    <n v="0"/>
    <n v="0"/>
  </r>
  <r>
    <s v="TY2015000265"/>
    <x v="0"/>
    <s v="接入交换机"/>
    <s v="RG-S2952G-E"/>
    <s v="2015-01-20"/>
    <x v="0"/>
    <n v="1"/>
    <n v="5568"/>
    <m/>
    <m/>
    <n v="1"/>
    <n v="5568"/>
    <n v="5568"/>
    <n v="0"/>
    <n v="0"/>
  </r>
  <r>
    <s v="TY2015000264"/>
    <x v="0"/>
    <s v="接入交换机"/>
    <s v="光模板"/>
    <s v="2015-01-20"/>
    <x v="0"/>
    <n v="1"/>
    <n v="2023"/>
    <m/>
    <m/>
    <n v="1"/>
    <n v="2023"/>
    <n v="2023"/>
    <n v="0"/>
    <n v="0"/>
  </r>
  <r>
    <s v="TY2015000263"/>
    <x v="0"/>
    <s v="接入交换机"/>
    <s v="光模板"/>
    <s v="2015-01-20"/>
    <x v="0"/>
    <n v="1"/>
    <n v="2023"/>
    <m/>
    <m/>
    <n v="1"/>
    <n v="2023"/>
    <n v="2023"/>
    <n v="0"/>
    <n v="0"/>
  </r>
  <r>
    <s v="TY2015000262"/>
    <x v="0"/>
    <s v="接入交换机"/>
    <s v="光模板"/>
    <s v="2015-01-20"/>
    <x v="0"/>
    <n v="1"/>
    <n v="2023"/>
    <m/>
    <m/>
    <n v="1"/>
    <n v="2023"/>
    <n v="2023"/>
    <n v="0"/>
    <n v="0"/>
  </r>
  <r>
    <s v="TY2015000261"/>
    <x v="0"/>
    <s v="接入交换机"/>
    <s v="光模板"/>
    <s v="2015-01-20"/>
    <x v="0"/>
    <n v="1"/>
    <n v="2023"/>
    <m/>
    <m/>
    <n v="1"/>
    <n v="2023"/>
    <n v="2023"/>
    <n v="0"/>
    <n v="0"/>
  </r>
  <r>
    <s v="TY2015000260"/>
    <x v="0"/>
    <s v="接入交换机"/>
    <s v="光模板"/>
    <s v="2015-01-20"/>
    <x v="0"/>
    <n v="1"/>
    <n v="2023"/>
    <m/>
    <m/>
    <n v="1"/>
    <n v="2023"/>
    <n v="2023"/>
    <n v="0"/>
    <n v="0"/>
  </r>
  <r>
    <s v="TY2015000259"/>
    <x v="0"/>
    <s v="接入交换机"/>
    <s v="光模板"/>
    <s v="2015-01-20"/>
    <x v="0"/>
    <n v="1"/>
    <n v="2023"/>
    <m/>
    <m/>
    <n v="1"/>
    <n v="2023"/>
    <n v="2023"/>
    <n v="0"/>
    <n v="0"/>
  </r>
  <r>
    <s v="TY2015000258"/>
    <x v="0"/>
    <s v="接入交换机"/>
    <s v="光模板"/>
    <s v="2015-01-20"/>
    <x v="0"/>
    <n v="1"/>
    <n v="2023"/>
    <m/>
    <m/>
    <n v="1"/>
    <n v="2023"/>
    <n v="2023"/>
    <n v="0"/>
    <n v="0"/>
  </r>
  <r>
    <s v="TY2015000257"/>
    <x v="0"/>
    <s v="接入交换机"/>
    <s v="光模板"/>
    <s v="2015-01-20"/>
    <x v="0"/>
    <n v="1"/>
    <n v="2023"/>
    <m/>
    <m/>
    <n v="1"/>
    <n v="2023"/>
    <n v="2023"/>
    <n v="0"/>
    <n v="0"/>
  </r>
  <r>
    <s v="TY2015000256"/>
    <x v="0"/>
    <s v="接入交换机"/>
    <s v="光模板"/>
    <s v="2015-01-20"/>
    <x v="0"/>
    <n v="1"/>
    <n v="2023"/>
    <m/>
    <m/>
    <n v="1"/>
    <n v="2023"/>
    <n v="2023"/>
    <n v="0"/>
    <n v="0"/>
  </r>
  <r>
    <s v="TY2015000255"/>
    <x v="0"/>
    <s v="接入交换机"/>
    <s v="光模板"/>
    <s v="2015-01-20"/>
    <x v="0"/>
    <n v="1"/>
    <n v="2023"/>
    <m/>
    <m/>
    <n v="1"/>
    <n v="2023"/>
    <n v="2023"/>
    <n v="0"/>
    <n v="0"/>
  </r>
  <r>
    <s v="TY2015000254"/>
    <x v="0"/>
    <s v="接入交换机"/>
    <s v="光模板"/>
    <s v="2015-01-20"/>
    <x v="0"/>
    <n v="1"/>
    <n v="2023"/>
    <m/>
    <m/>
    <n v="1"/>
    <n v="2023"/>
    <n v="2023"/>
    <n v="0"/>
    <n v="0"/>
  </r>
  <r>
    <s v="TY2015000253"/>
    <x v="0"/>
    <s v="接入交换机"/>
    <s v="光模板"/>
    <s v="2015-01-20"/>
    <x v="0"/>
    <n v="1"/>
    <n v="2023"/>
    <m/>
    <m/>
    <n v="1"/>
    <n v="2023"/>
    <n v="2023"/>
    <n v="0"/>
    <n v="0"/>
  </r>
  <r>
    <s v="TY2015000252"/>
    <x v="0"/>
    <s v="接入交换机"/>
    <s v="光模板"/>
    <s v="2015-01-20"/>
    <x v="0"/>
    <n v="1"/>
    <n v="2023"/>
    <m/>
    <m/>
    <n v="1"/>
    <n v="2023"/>
    <n v="2023"/>
    <n v="0"/>
    <n v="0"/>
  </r>
  <r>
    <s v="TY2015000251"/>
    <x v="0"/>
    <s v="接入交换机"/>
    <s v="光模板"/>
    <s v="2015-01-20"/>
    <x v="0"/>
    <n v="1"/>
    <n v="2023"/>
    <m/>
    <m/>
    <n v="1"/>
    <n v="2023"/>
    <n v="2023"/>
    <n v="0"/>
    <n v="0"/>
  </r>
  <r>
    <s v="TY2015000250"/>
    <x v="0"/>
    <s v="接入交换机"/>
    <s v="光模板"/>
    <s v="2015-01-20"/>
    <x v="0"/>
    <n v="1"/>
    <n v="2023"/>
    <m/>
    <m/>
    <n v="1"/>
    <n v="2023"/>
    <n v="2023"/>
    <n v="0"/>
    <n v="0"/>
  </r>
  <r>
    <s v="TY2015000249"/>
    <x v="0"/>
    <s v="接入交换机"/>
    <s v="光模板"/>
    <s v="2015-01-20"/>
    <x v="0"/>
    <n v="1"/>
    <n v="2023"/>
    <m/>
    <m/>
    <n v="1"/>
    <n v="2023"/>
    <n v="2023"/>
    <n v="0"/>
    <n v="0"/>
  </r>
  <r>
    <s v="TY2015000248"/>
    <x v="0"/>
    <s v="接入交换机"/>
    <s v="光模板"/>
    <s v="2015-01-20"/>
    <x v="0"/>
    <n v="1"/>
    <n v="2023"/>
    <m/>
    <m/>
    <n v="1"/>
    <n v="2023"/>
    <n v="2023"/>
    <n v="0"/>
    <n v="0"/>
  </r>
  <r>
    <s v="TY2015000247"/>
    <x v="0"/>
    <s v="接入交换机"/>
    <s v="光模板"/>
    <s v="2015-01-20"/>
    <x v="0"/>
    <n v="1"/>
    <n v="2023"/>
    <m/>
    <m/>
    <n v="1"/>
    <n v="2023"/>
    <n v="2023"/>
    <n v="0"/>
    <n v="0"/>
  </r>
  <r>
    <s v="TY2015000246"/>
    <x v="0"/>
    <s v="接入交换机"/>
    <s v="光模板"/>
    <s v="2015-01-20"/>
    <x v="0"/>
    <n v="1"/>
    <n v="2023"/>
    <m/>
    <m/>
    <n v="1"/>
    <n v="2023"/>
    <n v="2023"/>
    <n v="0"/>
    <n v="0"/>
  </r>
  <r>
    <s v="TY2015000245"/>
    <x v="0"/>
    <s v="接入交换机"/>
    <s v="RG-S2928G-E"/>
    <s v="2015-01-20"/>
    <x v="0"/>
    <n v="1"/>
    <n v="3185"/>
    <m/>
    <m/>
    <n v="1"/>
    <n v="3185"/>
    <n v="3185"/>
    <n v="0"/>
    <n v="0"/>
  </r>
  <r>
    <s v="TY2015000244"/>
    <x v="0"/>
    <s v="接入交换机"/>
    <s v="RG-S2928G-E"/>
    <s v="2015-01-20"/>
    <x v="0"/>
    <n v="1"/>
    <n v="3185"/>
    <m/>
    <m/>
    <n v="1"/>
    <n v="3185"/>
    <n v="3185"/>
    <n v="0"/>
    <n v="0"/>
  </r>
  <r>
    <s v="TY2015000243"/>
    <x v="0"/>
    <s v="接入交换机"/>
    <s v="RG-S2928G-E"/>
    <s v="2015-01-20"/>
    <x v="0"/>
    <n v="1"/>
    <n v="3185"/>
    <m/>
    <m/>
    <n v="1"/>
    <n v="3185"/>
    <n v="3185"/>
    <n v="0"/>
    <n v="0"/>
  </r>
  <r>
    <s v="TY2015000242"/>
    <x v="0"/>
    <s v="接入交换机"/>
    <s v="RG-S2928G-E"/>
    <s v="2015-01-20"/>
    <x v="0"/>
    <n v="1"/>
    <n v="3185"/>
    <m/>
    <m/>
    <n v="1"/>
    <n v="3185"/>
    <n v="3185"/>
    <n v="0"/>
    <n v="0"/>
  </r>
  <r>
    <s v="TY2015000241"/>
    <x v="0"/>
    <s v="接入交换机"/>
    <s v="RG-S2928G-E"/>
    <s v="2015-01-20"/>
    <x v="0"/>
    <n v="1"/>
    <n v="3185"/>
    <m/>
    <m/>
    <n v="1"/>
    <n v="3185"/>
    <n v="3185"/>
    <n v="0"/>
    <n v="0"/>
  </r>
  <r>
    <s v="TY2015000240"/>
    <x v="0"/>
    <s v="接入交换机"/>
    <s v="RG-S2928G-E"/>
    <s v="2015-01-20"/>
    <x v="0"/>
    <n v="1"/>
    <n v="3185"/>
    <m/>
    <m/>
    <n v="1"/>
    <n v="3185"/>
    <n v="3185"/>
    <n v="0"/>
    <n v="0"/>
  </r>
  <r>
    <s v="TY2015000239"/>
    <x v="0"/>
    <s v="接入交换机"/>
    <s v="RG-S2928G-E"/>
    <s v="2015-01-20"/>
    <x v="0"/>
    <n v="1"/>
    <n v="3185"/>
    <m/>
    <m/>
    <n v="1"/>
    <n v="3185"/>
    <n v="3185"/>
    <n v="0"/>
    <n v="0"/>
  </r>
  <r>
    <s v="TY2015000238"/>
    <x v="0"/>
    <s v="接入交换机"/>
    <s v="RG-S2928G-E"/>
    <s v="2015-01-20"/>
    <x v="0"/>
    <n v="1"/>
    <n v="3185"/>
    <m/>
    <m/>
    <n v="1"/>
    <n v="3185"/>
    <n v="3185"/>
    <n v="0"/>
    <n v="0"/>
  </r>
  <r>
    <s v="TY2015000237"/>
    <x v="0"/>
    <s v="接入交换机"/>
    <s v="RG-S2928G-E"/>
    <s v="2015-01-20"/>
    <x v="0"/>
    <n v="1"/>
    <n v="3185"/>
    <m/>
    <m/>
    <n v="1"/>
    <n v="3185"/>
    <n v="3185"/>
    <n v="0"/>
    <n v="0"/>
  </r>
  <r>
    <s v="TY2015000017"/>
    <x v="0"/>
    <s v="无线控制器"/>
    <s v="RG-WS3302"/>
    <s v="2015-01-20"/>
    <x v="0"/>
    <n v="1"/>
    <n v="9466"/>
    <m/>
    <m/>
    <n v="1"/>
    <n v="9466"/>
    <n v="9466"/>
    <n v="0"/>
    <n v="0"/>
  </r>
  <r>
    <s v="TY2015000016"/>
    <x v="0"/>
    <s v="无线AP"/>
    <s v="RG-AP320-I"/>
    <s v="2015-01-20"/>
    <x v="0"/>
    <n v="1"/>
    <n v="2583"/>
    <m/>
    <m/>
    <n v="1"/>
    <n v="2583"/>
    <n v="2583"/>
    <n v="0"/>
    <n v="0"/>
  </r>
  <r>
    <s v="TY2014000033"/>
    <x v="0"/>
    <s v="打印机"/>
    <s v="canon6580"/>
    <s v="2014-06-11"/>
    <x v="0"/>
    <n v="1"/>
    <n v="1950"/>
    <m/>
    <m/>
    <n v="1"/>
    <n v="1950"/>
    <n v="1950"/>
    <n v="0"/>
    <n v="0"/>
  </r>
  <r>
    <s v="TY2014000032"/>
    <x v="0"/>
    <s v="打印机"/>
    <s v="canon6580"/>
    <s v="2014-06-11"/>
    <x v="0"/>
    <n v="1"/>
    <n v="1950"/>
    <m/>
    <m/>
    <n v="1"/>
    <n v="1950"/>
    <n v="1950"/>
    <n v="0"/>
    <n v="0"/>
  </r>
  <r>
    <s v="TY2014000022"/>
    <x v="0"/>
    <s v="一体计算机"/>
    <s v="M9201Z"/>
    <s v="2014-05-21"/>
    <x v="0"/>
    <n v="1"/>
    <n v="6950"/>
    <m/>
    <m/>
    <n v="1"/>
    <n v="6950"/>
    <n v="6950"/>
    <n v="0"/>
    <n v="0"/>
  </r>
  <r>
    <s v="TY2014000004"/>
    <x v="0"/>
    <s v="一体计算机"/>
    <s v="M9201Z"/>
    <s v="2014-05-21"/>
    <x v="0"/>
    <n v="1"/>
    <n v="6950"/>
    <m/>
    <m/>
    <n v="1"/>
    <n v="6950"/>
    <n v="6950"/>
    <n v="0"/>
    <n v="0"/>
  </r>
  <r>
    <s v="TY2014000024"/>
    <x v="0"/>
    <s v="一体计算机"/>
    <s v="M9201Z"/>
    <s v="2014-05-21"/>
    <x v="0"/>
    <n v="1"/>
    <n v="6950"/>
    <m/>
    <m/>
    <n v="1"/>
    <n v="6950"/>
    <n v="6950"/>
    <n v="0"/>
    <n v="0"/>
  </r>
  <r>
    <s v="TY2014000014"/>
    <x v="0"/>
    <s v="一体计算机"/>
    <s v="M9201Z"/>
    <s v="2014-05-21"/>
    <x v="0"/>
    <n v="1"/>
    <n v="6950"/>
    <m/>
    <m/>
    <n v="1"/>
    <n v="6950"/>
    <n v="6950"/>
    <n v="0"/>
    <n v="0"/>
  </r>
  <r>
    <s v="TY2014000013"/>
    <x v="0"/>
    <s v="一体计算机"/>
    <s v="M9201Z"/>
    <s v="2014-05-21"/>
    <x v="0"/>
    <n v="1"/>
    <n v="6950"/>
    <m/>
    <m/>
    <n v="1"/>
    <n v="6950"/>
    <n v="6950"/>
    <n v="0"/>
    <n v="0"/>
  </r>
  <r>
    <s v="TY2014000005"/>
    <x v="0"/>
    <s v="一体计算机"/>
    <s v="M9201Z"/>
    <s v="2014-05-21"/>
    <x v="0"/>
    <n v="1"/>
    <n v="6950"/>
    <m/>
    <m/>
    <n v="1"/>
    <n v="6950"/>
    <n v="6950"/>
    <n v="0"/>
    <n v="0"/>
  </r>
  <r>
    <s v="TY2014000025"/>
    <x v="0"/>
    <s v="一体计算机"/>
    <s v="M9201Z"/>
    <s v="2014-05-21"/>
    <x v="0"/>
    <n v="1"/>
    <n v="6950"/>
    <m/>
    <m/>
    <n v="1"/>
    <n v="6950"/>
    <n v="6950"/>
    <n v="0"/>
    <n v="0"/>
  </r>
  <r>
    <s v="TY2014000011"/>
    <x v="0"/>
    <s v="一体计算机"/>
    <s v="M9201Z"/>
    <s v="2014-05-21"/>
    <x v="0"/>
    <n v="1"/>
    <n v="6950"/>
    <m/>
    <m/>
    <n v="1"/>
    <n v="6950"/>
    <n v="6950"/>
    <n v="0"/>
    <n v="0"/>
  </r>
  <r>
    <s v="TY2014000007"/>
    <x v="0"/>
    <s v="一体计算机"/>
    <s v="M9201Z"/>
    <s v="2014-05-21"/>
    <x v="0"/>
    <n v="1"/>
    <n v="6950"/>
    <m/>
    <m/>
    <n v="1"/>
    <n v="6950"/>
    <n v="6950"/>
    <n v="0"/>
    <n v="0"/>
  </r>
  <r>
    <s v="TY2014000020"/>
    <x v="0"/>
    <s v="一体计算机"/>
    <s v="M9201Z"/>
    <s v="2014-05-21"/>
    <x v="0"/>
    <n v="1"/>
    <n v="6950"/>
    <m/>
    <m/>
    <n v="1"/>
    <n v="6950"/>
    <n v="6950"/>
    <n v="0"/>
    <n v="0"/>
  </r>
  <r>
    <s v="TY2014000002"/>
    <x v="0"/>
    <s v="一体计算机"/>
    <s v="M9201Z"/>
    <s v="2014-05-21"/>
    <x v="0"/>
    <n v="1"/>
    <n v="6950"/>
    <m/>
    <m/>
    <n v="1"/>
    <n v="6950"/>
    <n v="6950"/>
    <n v="0"/>
    <n v="0"/>
  </r>
  <r>
    <s v="TY2014000028"/>
    <x v="0"/>
    <s v="一体计算机"/>
    <s v="M9201Z"/>
    <s v="2014-05-21"/>
    <x v="0"/>
    <n v="1"/>
    <n v="6950"/>
    <m/>
    <m/>
    <n v="1"/>
    <n v="6950"/>
    <n v="6950"/>
    <n v="0"/>
    <n v="0"/>
  </r>
  <r>
    <s v="TY2014000008"/>
    <x v="0"/>
    <s v="一体计算机"/>
    <s v="M9201Z"/>
    <s v="2014-05-21"/>
    <x v="0"/>
    <n v="1"/>
    <n v="6950"/>
    <m/>
    <m/>
    <n v="1"/>
    <n v="6950"/>
    <n v="6950"/>
    <n v="0"/>
    <n v="0"/>
  </r>
  <r>
    <s v="TY2014000023"/>
    <x v="0"/>
    <s v="一体计算机"/>
    <s v="M9201Z"/>
    <s v="2014-05-21"/>
    <x v="0"/>
    <n v="1"/>
    <n v="6950"/>
    <m/>
    <m/>
    <n v="1"/>
    <n v="6950"/>
    <n v="6950"/>
    <n v="0"/>
    <n v="0"/>
  </r>
  <r>
    <s v="TY2014000026"/>
    <x v="0"/>
    <s v="一体计算机"/>
    <s v="M9201Z"/>
    <s v="2014-05-21"/>
    <x v="0"/>
    <n v="1"/>
    <n v="6950"/>
    <m/>
    <m/>
    <n v="1"/>
    <n v="6950"/>
    <n v="6950"/>
    <n v="0"/>
    <n v="0"/>
  </r>
  <r>
    <s v="TY2014000009"/>
    <x v="0"/>
    <s v="一体计算机"/>
    <s v="M9201Z"/>
    <s v="2014-05-21"/>
    <x v="0"/>
    <n v="1"/>
    <n v="6950"/>
    <m/>
    <m/>
    <n v="1"/>
    <n v="6950"/>
    <n v="6950"/>
    <n v="0"/>
    <n v="0"/>
  </r>
  <r>
    <s v="TY2014000003"/>
    <x v="0"/>
    <s v="一体计算机"/>
    <s v="M9201Z"/>
    <s v="2014-05-21"/>
    <x v="0"/>
    <n v="1"/>
    <n v="6950"/>
    <m/>
    <m/>
    <n v="1"/>
    <n v="6950"/>
    <n v="6950"/>
    <n v="0"/>
    <n v="0"/>
  </r>
  <r>
    <s v="TY2014000027"/>
    <x v="0"/>
    <s v="一体计算机"/>
    <s v="M9201Z"/>
    <s v="2014-05-21"/>
    <x v="0"/>
    <n v="1"/>
    <n v="6950"/>
    <m/>
    <m/>
    <n v="1"/>
    <n v="6950"/>
    <n v="6950"/>
    <n v="0"/>
    <n v="0"/>
  </r>
  <r>
    <s v="TY2014000012"/>
    <x v="0"/>
    <s v="一体计算机"/>
    <s v="M9201Z"/>
    <s v="2014-05-21"/>
    <x v="0"/>
    <n v="1"/>
    <n v="6950"/>
    <m/>
    <m/>
    <n v="1"/>
    <n v="6950"/>
    <n v="6950"/>
    <n v="0"/>
    <n v="0"/>
  </r>
  <r>
    <s v="TY2014000006"/>
    <x v="0"/>
    <s v="一体计算机"/>
    <s v="M9201Z"/>
    <s v="2014-05-21"/>
    <x v="0"/>
    <n v="1"/>
    <n v="6950"/>
    <m/>
    <m/>
    <n v="1"/>
    <n v="6950"/>
    <n v="6950"/>
    <n v="0"/>
    <n v="0"/>
  </r>
  <r>
    <s v="TY2014000030"/>
    <x v="0"/>
    <s v="一体计算机"/>
    <s v="M9201Z"/>
    <s v="2014-05-21"/>
    <x v="0"/>
    <n v="1"/>
    <n v="6950"/>
    <m/>
    <m/>
    <n v="1"/>
    <n v="6950"/>
    <n v="6950"/>
    <n v="0"/>
    <n v="0"/>
  </r>
  <r>
    <s v="TY2014000016"/>
    <x v="0"/>
    <s v="一体计算机"/>
    <s v="M9201Z"/>
    <s v="2014-05-21"/>
    <x v="0"/>
    <n v="1"/>
    <n v="6950"/>
    <m/>
    <m/>
    <n v="1"/>
    <n v="6950"/>
    <n v="6950"/>
    <n v="0"/>
    <n v="0"/>
  </r>
  <r>
    <s v="TY2014000017"/>
    <x v="0"/>
    <s v="一体计算机"/>
    <s v="M9201Z"/>
    <s v="2014-05-21"/>
    <x v="0"/>
    <n v="1"/>
    <n v="6950"/>
    <m/>
    <m/>
    <n v="1"/>
    <n v="6950"/>
    <n v="6950"/>
    <n v="0"/>
    <n v="0"/>
  </r>
  <r>
    <s v="TY2014000203"/>
    <x v="0"/>
    <s v="投影机"/>
    <s v="EPSON EB760X"/>
    <s v="2014-06-21"/>
    <x v="0"/>
    <n v="1"/>
    <n v="10200"/>
    <m/>
    <m/>
    <n v="1"/>
    <n v="10200"/>
    <n v="10200"/>
    <n v="0"/>
    <n v="0"/>
  </r>
  <r>
    <s v="TY2014000268"/>
    <x v="0"/>
    <s v="服务器及操作系统软件"/>
    <s v="DELL T410"/>
    <s v="2014-06-21"/>
    <x v="0"/>
    <n v="1"/>
    <n v="30500"/>
    <m/>
    <m/>
    <n v="1"/>
    <n v="30500"/>
    <n v="30500"/>
    <n v="0"/>
    <n v="0"/>
  </r>
  <r>
    <s v="TY2014000269"/>
    <x v="0"/>
    <s v="PC服务器"/>
    <s v="T620"/>
    <s v="2014-06-07"/>
    <x v="0"/>
    <n v="1"/>
    <n v="30000"/>
    <m/>
    <m/>
    <n v="1"/>
    <n v="30000"/>
    <n v="30000"/>
    <n v="0"/>
    <n v="0"/>
  </r>
  <r>
    <s v="TY2014000145"/>
    <x v="0"/>
    <s v="竖屏显示器"/>
    <s v="PROVLSUAL"/>
    <s v="2014-06-08"/>
    <x v="0"/>
    <n v="1"/>
    <n v="10000"/>
    <m/>
    <m/>
    <n v="1"/>
    <n v="10000"/>
    <n v="10000"/>
    <n v="0"/>
    <n v="0"/>
  </r>
  <r>
    <s v="TY2014000144"/>
    <x v="0"/>
    <s v="竖屏显示器"/>
    <s v="PROVLSUAL"/>
    <s v="2014-06-08"/>
    <x v="0"/>
    <n v="1"/>
    <n v="10000"/>
    <m/>
    <m/>
    <n v="1"/>
    <n v="10000"/>
    <n v="10000"/>
    <n v="0"/>
    <n v="0"/>
  </r>
  <r>
    <s v="TY2014000143"/>
    <x v="0"/>
    <s v="竖屏显示器"/>
    <s v="PROVLSUAL"/>
    <s v="2014-06-08"/>
    <x v="0"/>
    <n v="1"/>
    <n v="10000"/>
    <m/>
    <m/>
    <n v="1"/>
    <n v="10000"/>
    <n v="10000"/>
    <n v="0"/>
    <n v="0"/>
  </r>
  <r>
    <s v="TY2014000142"/>
    <x v="0"/>
    <s v="竖屏显示器"/>
    <s v="PROVLSUAL"/>
    <s v="2014-06-08"/>
    <x v="0"/>
    <n v="1"/>
    <n v="10000"/>
    <m/>
    <m/>
    <n v="1"/>
    <n v="10000"/>
    <n v="10000"/>
    <n v="0"/>
    <n v="0"/>
  </r>
  <r>
    <s v="TY2014000141"/>
    <x v="0"/>
    <s v="竖屏显示器"/>
    <s v="PROVLSUAL"/>
    <s v="2014-06-08"/>
    <x v="0"/>
    <n v="1"/>
    <n v="10000"/>
    <m/>
    <m/>
    <n v="1"/>
    <n v="10000"/>
    <n v="10000"/>
    <n v="0"/>
    <n v="0"/>
  </r>
  <r>
    <s v="TY2014000272"/>
    <x v="0"/>
    <s v="中控多媒体讲台及配套电脑"/>
    <s v="JT-II"/>
    <s v="2014-06-07"/>
    <x v="0"/>
    <n v="1"/>
    <n v="7000"/>
    <m/>
    <m/>
    <n v="1"/>
    <n v="7000"/>
    <n v="7000"/>
    <n v="0"/>
    <n v="0"/>
  </r>
  <r>
    <s v="TY2014000270"/>
    <x v="0"/>
    <s v="示教功放音响话筒"/>
    <s v="FLYKACE"/>
    <s v="2014-06-07"/>
    <x v="0"/>
    <n v="1"/>
    <n v="5000"/>
    <m/>
    <m/>
    <n v="1"/>
    <n v="5000"/>
    <n v="5000"/>
    <n v="0"/>
    <n v="0"/>
  </r>
  <r>
    <s v="TY2014000139"/>
    <x v="0"/>
    <s v="激光式打印机"/>
    <s v="HPLSERJET"/>
    <s v="2014-06-07"/>
    <x v="0"/>
    <n v="1"/>
    <n v="1200"/>
    <m/>
    <m/>
    <n v="1"/>
    <n v="1200"/>
    <n v="1200"/>
    <n v="0"/>
    <n v="0"/>
  </r>
  <r>
    <s v="TY2014000138"/>
    <x v="0"/>
    <s v="激光式打印机"/>
    <s v="HPLSERJET"/>
    <s v="2014-06-07"/>
    <x v="0"/>
    <n v="1"/>
    <n v="1200"/>
    <m/>
    <m/>
    <n v="1"/>
    <n v="1200"/>
    <n v="1200"/>
    <n v="0"/>
    <n v="0"/>
  </r>
  <r>
    <s v="TY2014000137"/>
    <x v="0"/>
    <s v="激光式打印机"/>
    <s v="HPLSERJET"/>
    <s v="2014-06-07"/>
    <x v="0"/>
    <n v="1"/>
    <n v="1200"/>
    <m/>
    <m/>
    <n v="1"/>
    <n v="1200"/>
    <n v="1200"/>
    <n v="0"/>
    <n v="0"/>
  </r>
  <r>
    <s v="TY2014000136"/>
    <x v="0"/>
    <s v="激光式打印机"/>
    <s v="HPLSERJET"/>
    <s v="2014-06-07"/>
    <x v="0"/>
    <n v="1"/>
    <n v="1200"/>
    <m/>
    <m/>
    <n v="1"/>
    <n v="1200"/>
    <n v="1200"/>
    <n v="0"/>
    <n v="0"/>
  </r>
  <r>
    <s v="TY2014000135"/>
    <x v="0"/>
    <s v="激光式打印机"/>
    <s v="HPLSERJET"/>
    <s v="2014-06-07"/>
    <x v="0"/>
    <n v="1"/>
    <n v="1200"/>
    <m/>
    <m/>
    <n v="1"/>
    <n v="1200"/>
    <n v="1200"/>
    <n v="0"/>
    <n v="0"/>
  </r>
  <r>
    <s v="TY2014000101"/>
    <x v="0"/>
    <s v="喷墨式打印设备"/>
    <s v="7060D"/>
    <s v="2014-05-07"/>
    <x v="0"/>
    <n v="1"/>
    <n v="1500"/>
    <m/>
    <m/>
    <n v="1"/>
    <n v="1500"/>
    <n v="1500"/>
    <n v="0"/>
    <n v="0"/>
  </r>
  <r>
    <s v="TY2014000116"/>
    <x v="0"/>
    <s v="喷墨式打印机"/>
    <s v="7060D"/>
    <s v="2014-05-06"/>
    <x v="0"/>
    <n v="1"/>
    <n v="1500"/>
    <m/>
    <m/>
    <n v="1"/>
    <n v="1500"/>
    <n v="1500"/>
    <n v="0"/>
    <n v="0"/>
  </r>
  <r>
    <s v="TY2014000100"/>
    <x v="0"/>
    <s v="笔记本电脑"/>
    <s v="4230S"/>
    <s v="2014-03-11"/>
    <x v="0"/>
    <n v="1"/>
    <n v="7800"/>
    <m/>
    <m/>
    <n v="1"/>
    <n v="7800"/>
    <n v="7800"/>
    <n v="0"/>
    <n v="0"/>
  </r>
  <r>
    <s v="TY2014000102"/>
    <x v="0"/>
    <s v="激光式打印机"/>
    <s v="HL-2140"/>
    <s v="2014-03-11"/>
    <x v="0"/>
    <n v="1"/>
    <n v="1400"/>
    <m/>
    <m/>
    <n v="1"/>
    <n v="1400"/>
    <n v="1400"/>
    <n v="0"/>
    <n v="0"/>
  </r>
  <r>
    <s v="TY2014000097"/>
    <x v="0"/>
    <s v="传真机"/>
    <s v="2890"/>
    <s v="2014-01-22"/>
    <x v="0"/>
    <n v="1"/>
    <n v="1840"/>
    <m/>
    <m/>
    <n v="1"/>
    <n v="1840"/>
    <n v="1840"/>
    <n v="0"/>
    <n v="0"/>
  </r>
  <r>
    <s v="000002293"/>
    <x v="0"/>
    <s v="喷墨式打印机"/>
    <s v="EPSON R230"/>
    <s v="2013-10-22"/>
    <x v="0"/>
    <n v="1"/>
    <n v="1650"/>
    <m/>
    <m/>
    <n v="1"/>
    <n v="1650"/>
    <n v="1650"/>
    <n v="0"/>
    <n v="0"/>
  </r>
  <r>
    <s v="000002280"/>
    <x v="0"/>
    <s v="普通照相机"/>
    <s v="HDR-PJ390E"/>
    <s v="2013-04-17"/>
    <x v="0"/>
    <n v="1"/>
    <n v="3988"/>
    <m/>
    <m/>
    <n v="1"/>
    <n v="3988"/>
    <n v="3988"/>
    <n v="0"/>
    <n v="0"/>
  </r>
  <r>
    <s v="000002216"/>
    <x v="0"/>
    <s v="激光式打印机"/>
    <s v="DCP-7060D双面"/>
    <s v="2013-04-16"/>
    <x v="0"/>
    <n v="1"/>
    <n v="1500"/>
    <m/>
    <m/>
    <n v="1"/>
    <n v="1500"/>
    <n v="1500"/>
    <n v="0"/>
    <n v="0"/>
  </r>
  <r>
    <s v="000002188"/>
    <x v="0"/>
    <s v="激光式打印机"/>
    <s v="M1213NF"/>
    <s v="2013-04-16"/>
    <x v="0"/>
    <n v="1"/>
    <n v="2000"/>
    <m/>
    <m/>
    <n v="1"/>
    <n v="2000"/>
    <n v="2000"/>
    <n v="0"/>
    <n v="0"/>
  </r>
  <r>
    <s v="000002187"/>
    <x v="0"/>
    <s v="激光式打印机"/>
    <s v="M1213NF"/>
    <s v="2013-04-16"/>
    <x v="0"/>
    <n v="1"/>
    <n v="2000"/>
    <m/>
    <m/>
    <n v="1"/>
    <n v="2000"/>
    <n v="2000"/>
    <n v="0"/>
    <n v="0"/>
  </r>
  <r>
    <s v="000002186"/>
    <x v="0"/>
    <s v="激光式打印机"/>
    <s v="M1213NF"/>
    <s v="2013-04-16"/>
    <x v="0"/>
    <n v="1"/>
    <n v="2000"/>
    <m/>
    <m/>
    <n v="1"/>
    <n v="2000"/>
    <n v="2000"/>
    <n v="0"/>
    <n v="0"/>
  </r>
  <r>
    <s v="000002185"/>
    <x v="0"/>
    <s v="激光式打印机"/>
    <s v="M1213NF"/>
    <s v="2013-04-16"/>
    <x v="0"/>
    <n v="1"/>
    <n v="2000"/>
    <m/>
    <m/>
    <n v="1"/>
    <n v="2000"/>
    <n v="2000"/>
    <n v="0"/>
    <n v="0"/>
  </r>
  <r>
    <s v="000002184"/>
    <x v="0"/>
    <s v="激光式打印机"/>
    <s v="M1213NF"/>
    <s v="2013-04-16"/>
    <x v="0"/>
    <n v="1"/>
    <n v="2000"/>
    <m/>
    <m/>
    <n v="1"/>
    <n v="2000"/>
    <n v="2000"/>
    <n v="0"/>
    <n v="0"/>
  </r>
  <r>
    <s v="000002183"/>
    <x v="0"/>
    <s v="激光式打印机"/>
    <s v="M1213NF"/>
    <s v="2013-04-16"/>
    <x v="0"/>
    <n v="1"/>
    <n v="2000"/>
    <m/>
    <m/>
    <n v="1"/>
    <n v="2000"/>
    <n v="2000"/>
    <n v="0"/>
    <n v="0"/>
  </r>
  <r>
    <s v="000002116"/>
    <x v="0"/>
    <s v="服务器"/>
    <s v="R720"/>
    <s v="2013-03-27"/>
    <x v="2"/>
    <n v="1"/>
    <n v="74000"/>
    <m/>
    <m/>
    <n v="1"/>
    <n v="74000"/>
    <n v="74000"/>
    <n v="0"/>
    <n v="0"/>
  </r>
  <r>
    <s v="000002111"/>
    <x v="0"/>
    <s v="电源主机"/>
    <s v=""/>
    <s v="2013-03-05"/>
    <x v="0"/>
    <n v="1"/>
    <n v="3200"/>
    <m/>
    <m/>
    <n v="1"/>
    <n v="3200"/>
    <n v="3200"/>
    <n v="0"/>
    <n v="0"/>
  </r>
  <r>
    <s v="000002113"/>
    <x v="0"/>
    <s v="打印机自动进稿器"/>
    <s v=""/>
    <s v="2013-03-05"/>
    <x v="0"/>
    <n v="1"/>
    <n v="4800"/>
    <m/>
    <m/>
    <n v="1"/>
    <n v="4800"/>
    <n v="4800"/>
    <n v="0"/>
    <n v="0"/>
  </r>
  <r>
    <s v="000002112"/>
    <x v="0"/>
    <s v="复印打印机"/>
    <s v="920DN"/>
    <s v="2013-03-05"/>
    <x v="0"/>
    <n v="1"/>
    <n v="9200"/>
    <m/>
    <m/>
    <n v="1"/>
    <n v="9200"/>
    <n v="9200"/>
    <n v="0"/>
    <n v="0"/>
  </r>
  <r>
    <s v="000002095"/>
    <x v="0"/>
    <s v="电子显示屏"/>
    <s v=""/>
    <s v="2012-12-05"/>
    <x v="0"/>
    <n v="1"/>
    <n v="47332"/>
    <m/>
    <m/>
    <n v="1"/>
    <n v="47332"/>
    <n v="47332"/>
    <n v="0"/>
    <n v="0"/>
  </r>
  <r>
    <s v="000002091"/>
    <x v="0"/>
    <s v="空调器"/>
    <s v="KFR-32GW"/>
    <s v="2012-10-31"/>
    <x v="0"/>
    <n v="1"/>
    <n v="3180"/>
    <m/>
    <m/>
    <n v="1"/>
    <n v="3180"/>
    <n v="3180"/>
    <n v="0"/>
    <n v="0"/>
  </r>
  <r>
    <s v="000002086"/>
    <x v="0"/>
    <s v="无线会议话筒"/>
    <s v="一拖四"/>
    <s v="2012-10-25"/>
    <x v="0"/>
    <n v="1"/>
    <n v="2900"/>
    <m/>
    <m/>
    <n v="1"/>
    <n v="2900"/>
    <n v="2900"/>
    <n v="0"/>
    <n v="0"/>
  </r>
  <r>
    <s v="000002072"/>
    <x v="0"/>
    <s v="一拖四无线会议话筒"/>
    <s v="ART-480"/>
    <s v="2012-09-18"/>
    <x v="0"/>
    <n v="1"/>
    <n v="4500"/>
    <m/>
    <m/>
    <n v="1"/>
    <n v="4500"/>
    <n v="4500"/>
    <n v="0"/>
    <n v="0"/>
  </r>
  <r>
    <s v="000002068"/>
    <x v="0"/>
    <s v="前置会议扬声器"/>
    <s v="PR15"/>
    <s v="2012-09-18"/>
    <x v="0"/>
    <n v="1"/>
    <n v="4800"/>
    <m/>
    <m/>
    <n v="1"/>
    <n v="4800"/>
    <n v="4800"/>
    <n v="0"/>
    <n v="0"/>
  </r>
  <r>
    <s v="000002070"/>
    <x v="0"/>
    <s v="前置扩声功放"/>
    <s v="L1.8S"/>
    <s v="2012-09-18"/>
    <x v="0"/>
    <n v="1"/>
    <n v="6300"/>
    <m/>
    <m/>
    <n v="1"/>
    <n v="6300"/>
    <n v="6300"/>
    <n v="0"/>
    <n v="0"/>
  </r>
  <r>
    <s v="000002066"/>
    <x v="0"/>
    <s v="电源时序器"/>
    <s v="1018B"/>
    <s v="2012-09-18"/>
    <x v="0"/>
    <n v="1"/>
    <n v="1650"/>
    <m/>
    <m/>
    <n v="1"/>
    <n v="1650"/>
    <n v="1650"/>
    <n v="0"/>
    <n v="0"/>
  </r>
  <r>
    <s v="000002056"/>
    <x v="0"/>
    <s v="均衡器"/>
    <s v="PV231EV"/>
    <s v="2012-09-18"/>
    <x v="0"/>
    <n v="1"/>
    <n v="2650"/>
    <m/>
    <m/>
    <n v="1"/>
    <n v="2650"/>
    <n v="2650"/>
    <n v="0"/>
    <n v="0"/>
  </r>
  <r>
    <s v="000002069"/>
    <x v="0"/>
    <s v="前置会议扬声器"/>
    <s v="PR15"/>
    <s v="2012-09-18"/>
    <x v="0"/>
    <n v="1"/>
    <n v="4800"/>
    <m/>
    <m/>
    <n v="1"/>
    <n v="4800"/>
    <n v="4800"/>
    <n v="0"/>
    <n v="0"/>
  </r>
  <r>
    <s v="000002074"/>
    <x v="0"/>
    <s v="电源时序器"/>
    <s v="1018B"/>
    <s v="2012-09-18"/>
    <x v="0"/>
    <n v="1"/>
    <n v="1650"/>
    <m/>
    <m/>
    <n v="1"/>
    <n v="1650"/>
    <n v="1650"/>
    <n v="0"/>
    <n v="0"/>
  </r>
  <r>
    <s v="000002073"/>
    <x v="0"/>
    <s v="调音台"/>
    <s v="PV100"/>
    <s v="2012-09-18"/>
    <x v="0"/>
    <n v="1"/>
    <n v="3000"/>
    <m/>
    <m/>
    <n v="1"/>
    <n v="3000"/>
    <n v="3000"/>
    <n v="0"/>
    <n v="0"/>
  </r>
  <r>
    <s v="000002071"/>
    <x v="0"/>
    <s v="均衡器"/>
    <s v="PV231EV"/>
    <s v="2012-09-18"/>
    <x v="0"/>
    <n v="1"/>
    <n v="2650"/>
    <m/>
    <m/>
    <n v="1"/>
    <n v="2650"/>
    <n v="2650"/>
    <n v="0"/>
    <n v="0"/>
  </r>
  <r>
    <s v="000001917"/>
    <x v="0"/>
    <s v="激光式打印机"/>
    <s v="爱普生"/>
    <s v="2011-12-23"/>
    <x v="0"/>
    <n v="1"/>
    <n v="1970"/>
    <m/>
    <m/>
    <n v="1"/>
    <n v="1970"/>
    <n v="1970"/>
    <n v="0"/>
    <n v="0"/>
  </r>
  <r>
    <s v="000001845"/>
    <x v="1"/>
    <s v="外科缝合包扎展示仿真模型"/>
    <s v="MWC676011"/>
    <s v="2011-11-07"/>
    <x v="0"/>
    <n v="1"/>
    <n v="4000"/>
    <m/>
    <m/>
    <n v="1"/>
    <n v="4000"/>
    <n v="4000"/>
    <n v="0"/>
    <n v="0"/>
  </r>
  <r>
    <s v="000001844"/>
    <x v="1"/>
    <s v="外科缝合包扎展示仿真模型"/>
    <s v="MWC676011"/>
    <s v="2011-11-07"/>
    <x v="0"/>
    <n v="1"/>
    <n v="4000"/>
    <m/>
    <m/>
    <n v="1"/>
    <n v="4000"/>
    <n v="4000"/>
    <n v="0"/>
    <n v="0"/>
  </r>
  <r>
    <s v="000001817"/>
    <x v="1"/>
    <s v="不锈钢灭菌器"/>
    <s v="YM-50ZN"/>
    <s v="2011-11-07"/>
    <x v="0"/>
    <n v="1"/>
    <n v="8200"/>
    <m/>
    <m/>
    <n v="1"/>
    <n v="8200"/>
    <n v="8200"/>
    <n v="0"/>
    <n v="0"/>
  </r>
  <r>
    <s v="000001803"/>
    <x v="0"/>
    <s v="音箱"/>
    <s v="HUSHAN-LH12"/>
    <s v="2011-11-07"/>
    <x v="0"/>
    <n v="1"/>
    <n v="1800"/>
    <m/>
    <m/>
    <n v="1"/>
    <n v="1800"/>
    <n v="1800"/>
    <n v="0"/>
    <n v="0"/>
  </r>
  <r>
    <s v="000001793"/>
    <x v="1"/>
    <s v="全数字化B超机（推车式）"/>
    <s v="YD-9000D"/>
    <s v="2011-11-04"/>
    <x v="0"/>
    <n v="1"/>
    <n v="48125"/>
    <m/>
    <m/>
    <n v="1"/>
    <n v="48125"/>
    <n v="48125"/>
    <n v="0"/>
    <n v="0"/>
  </r>
  <r>
    <s v="000001791"/>
    <x v="1"/>
    <s v="单床单管X光机"/>
    <s v="F30-IIF"/>
    <s v="2011-11-04"/>
    <x v="2"/>
    <n v="1"/>
    <n v="60500"/>
    <m/>
    <m/>
    <n v="1"/>
    <n v="60500"/>
    <n v="60500"/>
    <n v="0"/>
    <n v="0"/>
  </r>
  <r>
    <s v="000001782"/>
    <x v="0"/>
    <s v="莹光显微镜"/>
    <s v="XD30-REL"/>
    <s v="2011-11-03"/>
    <x v="0"/>
    <n v="1"/>
    <n v="32692"/>
    <m/>
    <m/>
    <n v="1"/>
    <n v="32692"/>
    <n v="32692"/>
    <n v="0"/>
    <n v="0"/>
  </r>
  <r>
    <s v="000001781"/>
    <x v="0"/>
    <s v="体视显微镜"/>
    <s v="RT60-14T3"/>
    <s v="2011-11-03"/>
    <x v="0"/>
    <n v="1"/>
    <n v="859"/>
    <m/>
    <m/>
    <n v="1"/>
    <n v="859"/>
    <n v="859"/>
    <n v="0"/>
    <n v="0"/>
  </r>
  <r>
    <s v="000001780"/>
    <x v="0"/>
    <s v="体视显微镜"/>
    <s v="RT60-14T3"/>
    <s v="2011-11-03"/>
    <x v="0"/>
    <n v="1"/>
    <n v="859"/>
    <m/>
    <m/>
    <n v="1"/>
    <n v="859"/>
    <n v="859"/>
    <n v="0"/>
    <n v="0"/>
  </r>
  <r>
    <s v="000001777"/>
    <x v="1"/>
    <s v="高频便携式X射线机"/>
    <s v="LX-20A"/>
    <s v="2011-11-03"/>
    <x v="2"/>
    <n v="1"/>
    <n v="75500"/>
    <m/>
    <m/>
    <n v="1"/>
    <n v="75500"/>
    <n v="75500"/>
    <n v="0"/>
    <n v="0"/>
  </r>
  <r>
    <s v="000001667"/>
    <x v="1"/>
    <s v="人体妊娠发育过程模型"/>
    <s v="TCF276"/>
    <s v="2011-09-19"/>
    <x v="0"/>
    <n v="1"/>
    <n v="1400"/>
    <m/>
    <m/>
    <n v="1"/>
    <n v="1400"/>
    <n v="1400"/>
    <n v="0"/>
    <n v="0"/>
  </r>
  <r>
    <s v="000001666"/>
    <x v="1"/>
    <s v="人体妊娠发育过程模型"/>
    <s v="TCF276"/>
    <s v="2011-09-19"/>
    <x v="0"/>
    <n v="1"/>
    <n v="1400"/>
    <m/>
    <m/>
    <n v="1"/>
    <n v="1400"/>
    <n v="1400"/>
    <n v="0"/>
    <n v="0"/>
  </r>
  <r>
    <s v="000001557"/>
    <x v="1"/>
    <s v="会阴切开缝合展开模型"/>
    <s v="SBC073001"/>
    <s v="2011-09-19"/>
    <x v="0"/>
    <n v="1"/>
    <n v="500"/>
    <m/>
    <m/>
    <n v="1"/>
    <n v="500"/>
    <n v="500"/>
    <n v="0"/>
    <n v="0"/>
  </r>
  <r>
    <s v="000001556"/>
    <x v="1"/>
    <s v="会阴切开缝合展开模型"/>
    <s v="SBC073001"/>
    <s v="2011-09-19"/>
    <x v="0"/>
    <n v="1"/>
    <n v="500"/>
    <m/>
    <m/>
    <n v="1"/>
    <n v="500"/>
    <n v="500"/>
    <n v="0"/>
    <n v="0"/>
  </r>
  <r>
    <s v="000001555"/>
    <x v="1"/>
    <s v="会阴切开缝合展开模型"/>
    <s v="SBC073001"/>
    <s v="2011-09-19"/>
    <x v="0"/>
    <n v="1"/>
    <n v="500"/>
    <m/>
    <m/>
    <n v="1"/>
    <n v="500"/>
    <n v="500"/>
    <n v="0"/>
    <n v="0"/>
  </r>
  <r>
    <s v="000001554"/>
    <x v="1"/>
    <s v="会阴切开缝合展开模型"/>
    <s v="SBC073001"/>
    <s v="2011-09-19"/>
    <x v="0"/>
    <n v="1"/>
    <n v="500"/>
    <m/>
    <m/>
    <n v="1"/>
    <n v="500"/>
    <n v="500"/>
    <n v="0"/>
    <n v="0"/>
  </r>
  <r>
    <s v="000001553"/>
    <x v="1"/>
    <s v="会阴切开缝合展开模型"/>
    <s v="SBC073001"/>
    <s v="2011-09-19"/>
    <x v="0"/>
    <n v="1"/>
    <n v="500"/>
    <m/>
    <m/>
    <n v="1"/>
    <n v="500"/>
    <n v="500"/>
    <n v="0"/>
    <n v="0"/>
  </r>
  <r>
    <s v="000001552"/>
    <x v="1"/>
    <s v="会阴切开缝合展开模型"/>
    <s v="SBC073001"/>
    <s v="2011-09-19"/>
    <x v="0"/>
    <n v="1"/>
    <n v="500"/>
    <m/>
    <m/>
    <n v="1"/>
    <n v="500"/>
    <n v="500"/>
    <n v="0"/>
    <n v="0"/>
  </r>
  <r>
    <s v="000001551"/>
    <x v="1"/>
    <s v="会阴切开缝合展开模型"/>
    <s v="SBC073001"/>
    <s v="2011-09-19"/>
    <x v="0"/>
    <n v="1"/>
    <n v="500"/>
    <m/>
    <m/>
    <n v="1"/>
    <n v="500"/>
    <n v="500"/>
    <n v="0"/>
    <n v="0"/>
  </r>
  <r>
    <s v="000001550"/>
    <x v="1"/>
    <s v="会阴切开缝合展开模型"/>
    <s v="SBC073001"/>
    <s v="2011-09-19"/>
    <x v="0"/>
    <n v="1"/>
    <n v="500"/>
    <m/>
    <m/>
    <n v="1"/>
    <n v="500"/>
    <n v="500"/>
    <n v="0"/>
    <n v="0"/>
  </r>
  <r>
    <s v="000001549"/>
    <x v="1"/>
    <s v="会阴切开缝合展开模型"/>
    <s v="SBC073001"/>
    <s v="2011-09-19"/>
    <x v="0"/>
    <n v="1"/>
    <n v="500"/>
    <m/>
    <m/>
    <n v="1"/>
    <n v="500"/>
    <n v="500"/>
    <n v="0"/>
    <n v="0"/>
  </r>
  <r>
    <s v="000001548"/>
    <x v="1"/>
    <s v="会阴切开缝合展开模型"/>
    <s v="SBC073001"/>
    <s v="2011-09-19"/>
    <x v="0"/>
    <n v="1"/>
    <n v="500"/>
    <m/>
    <m/>
    <n v="1"/>
    <n v="500"/>
    <n v="500"/>
    <n v="0"/>
    <n v="0"/>
  </r>
  <r>
    <s v="000001547"/>
    <x v="1"/>
    <s v="会阴切开缝合展开模型"/>
    <s v="SBC073001"/>
    <s v="2011-09-19"/>
    <x v="0"/>
    <n v="1"/>
    <n v="500"/>
    <m/>
    <m/>
    <n v="1"/>
    <n v="500"/>
    <n v="500"/>
    <n v="0"/>
    <n v="0"/>
  </r>
  <r>
    <s v="000001546"/>
    <x v="1"/>
    <s v="会阴切开缝合展开模型"/>
    <s v="SBC073001"/>
    <s v="2011-09-19"/>
    <x v="0"/>
    <n v="1"/>
    <n v="500"/>
    <m/>
    <m/>
    <n v="1"/>
    <n v="500"/>
    <n v="500"/>
    <n v="0"/>
    <n v="0"/>
  </r>
  <r>
    <s v="000001545"/>
    <x v="1"/>
    <s v="会阴切开缝合展开模型"/>
    <s v="SBC073001"/>
    <s v="2011-09-19"/>
    <x v="0"/>
    <n v="1"/>
    <n v="500"/>
    <m/>
    <m/>
    <n v="1"/>
    <n v="500"/>
    <n v="500"/>
    <n v="0"/>
    <n v="0"/>
  </r>
  <r>
    <s v="000001544"/>
    <x v="1"/>
    <s v="会阴切开缝合展开模型"/>
    <s v="SBC073001"/>
    <s v="2011-09-19"/>
    <x v="0"/>
    <n v="1"/>
    <n v="500"/>
    <m/>
    <m/>
    <n v="1"/>
    <n v="500"/>
    <n v="500"/>
    <n v="0"/>
    <n v="0"/>
  </r>
  <r>
    <s v="000001543"/>
    <x v="1"/>
    <s v="气管插管训练仿真模型"/>
    <s v="KAR/3"/>
    <s v="2011-09-19"/>
    <x v="0"/>
    <n v="1"/>
    <n v="1000"/>
    <m/>
    <m/>
    <n v="1"/>
    <n v="1000"/>
    <n v="1000"/>
    <n v="0"/>
    <n v="0"/>
  </r>
  <r>
    <s v="000001542"/>
    <x v="1"/>
    <s v="气管插管训练仿真模型"/>
    <s v="KAR/3"/>
    <s v="2011-09-19"/>
    <x v="0"/>
    <n v="1"/>
    <n v="1000"/>
    <m/>
    <m/>
    <n v="1"/>
    <n v="1000"/>
    <n v="1000"/>
    <n v="0"/>
    <n v="0"/>
  </r>
  <r>
    <s v="000001541"/>
    <x v="1"/>
    <s v="气管插管训练仿真模型"/>
    <s v="KAR/3"/>
    <s v="2011-09-19"/>
    <x v="0"/>
    <n v="1"/>
    <n v="1000"/>
    <m/>
    <m/>
    <n v="1"/>
    <n v="1000"/>
    <n v="1000"/>
    <n v="0"/>
    <n v="0"/>
  </r>
  <r>
    <s v="000001540"/>
    <x v="1"/>
    <s v="气管插管训练仿真模型"/>
    <s v="KAR/3"/>
    <s v="2011-09-19"/>
    <x v="0"/>
    <n v="1"/>
    <n v="1000"/>
    <m/>
    <m/>
    <n v="1"/>
    <n v="1000"/>
    <n v="1000"/>
    <n v="0"/>
    <n v="0"/>
  </r>
  <r>
    <s v="000001539"/>
    <x v="1"/>
    <s v="气管插管训练仿真模型"/>
    <s v="KAR/3"/>
    <s v="2011-09-19"/>
    <x v="0"/>
    <n v="1"/>
    <n v="1000"/>
    <m/>
    <m/>
    <n v="1"/>
    <n v="1000"/>
    <n v="1000"/>
    <n v="0"/>
    <n v="0"/>
  </r>
  <r>
    <s v="000001538"/>
    <x v="1"/>
    <s v="气管插管训练仿真模型"/>
    <s v="KAR/3"/>
    <s v="2011-09-19"/>
    <x v="0"/>
    <n v="1"/>
    <n v="1000"/>
    <m/>
    <m/>
    <n v="1"/>
    <n v="1000"/>
    <n v="1000"/>
    <n v="0"/>
    <n v="0"/>
  </r>
  <r>
    <s v="000001537"/>
    <x v="1"/>
    <s v="气管插管训练仿真模型"/>
    <s v="KAR/3"/>
    <s v="2011-09-19"/>
    <x v="0"/>
    <n v="1"/>
    <n v="1000"/>
    <m/>
    <m/>
    <n v="1"/>
    <n v="1000"/>
    <n v="1000"/>
    <n v="0"/>
    <n v="0"/>
  </r>
  <r>
    <s v="000001536"/>
    <x v="1"/>
    <s v="气管插管训练仿真模型"/>
    <s v="KAR/3"/>
    <s v="2011-09-19"/>
    <x v="0"/>
    <n v="1"/>
    <n v="1000"/>
    <m/>
    <m/>
    <n v="1"/>
    <n v="1000"/>
    <n v="1000"/>
    <n v="0"/>
    <n v="0"/>
  </r>
  <r>
    <s v="000001535"/>
    <x v="1"/>
    <s v="气管插管训练仿真模型"/>
    <s v="KAR/3"/>
    <s v="2011-09-19"/>
    <x v="0"/>
    <n v="1"/>
    <n v="1000"/>
    <m/>
    <m/>
    <n v="1"/>
    <n v="1000"/>
    <n v="1000"/>
    <n v="0"/>
    <n v="0"/>
  </r>
  <r>
    <s v="000001514"/>
    <x v="1"/>
    <s v="麻醉机"/>
    <s v="金陵01"/>
    <s v="2011-09-18"/>
    <x v="0"/>
    <n v="1"/>
    <n v="21600"/>
    <m/>
    <m/>
    <n v="1"/>
    <n v="21600"/>
    <n v="21600"/>
    <n v="0"/>
    <n v="0"/>
  </r>
  <r>
    <s v="000001513"/>
    <x v="1"/>
    <s v="麻醉机"/>
    <s v="金陵01"/>
    <s v="2011-09-18"/>
    <x v="0"/>
    <n v="1"/>
    <n v="21600"/>
    <m/>
    <m/>
    <n v="1"/>
    <n v="21600"/>
    <n v="21600"/>
    <n v="0"/>
    <n v="0"/>
  </r>
  <r>
    <s v="000001512"/>
    <x v="1"/>
    <s v="骨科手术器械"/>
    <s v=""/>
    <s v="2011-09-18"/>
    <x v="0"/>
    <n v="1"/>
    <n v="6980"/>
    <m/>
    <m/>
    <n v="1"/>
    <n v="6980"/>
    <n v="6980"/>
    <n v="0"/>
    <n v="0"/>
  </r>
  <r>
    <s v="000001511"/>
    <x v="1"/>
    <s v="除颤仪"/>
    <s v="DEFI-B"/>
    <s v="2011-09-18"/>
    <x v="0"/>
    <n v="1"/>
    <n v="23000"/>
    <m/>
    <m/>
    <n v="1"/>
    <n v="23000"/>
    <n v="23000"/>
    <n v="0"/>
    <n v="0"/>
  </r>
  <r>
    <s v="000001510"/>
    <x v="1"/>
    <s v="除颤仪"/>
    <s v="DEFI-B"/>
    <s v="2011-09-18"/>
    <x v="0"/>
    <n v="1"/>
    <n v="23000"/>
    <m/>
    <m/>
    <n v="1"/>
    <n v="23000"/>
    <n v="23000"/>
    <n v="0"/>
    <n v="0"/>
  </r>
  <r>
    <s v="000001500"/>
    <x v="1"/>
    <s v="产包"/>
    <s v=""/>
    <s v="2011-09-18"/>
    <x v="0"/>
    <n v="1"/>
    <n v="1800"/>
    <m/>
    <m/>
    <n v="1"/>
    <n v="1800"/>
    <n v="1800"/>
    <n v="0"/>
    <n v="0"/>
  </r>
  <r>
    <s v="000001499"/>
    <x v="1"/>
    <s v="产包"/>
    <s v=""/>
    <s v="2011-09-18"/>
    <x v="0"/>
    <n v="1"/>
    <n v="1800"/>
    <m/>
    <m/>
    <n v="1"/>
    <n v="1800"/>
    <n v="1800"/>
    <n v="0"/>
    <n v="0"/>
  </r>
  <r>
    <s v="000001498"/>
    <x v="1"/>
    <s v="产包"/>
    <s v=""/>
    <s v="2011-09-18"/>
    <x v="0"/>
    <n v="1"/>
    <n v="1800"/>
    <m/>
    <m/>
    <n v="1"/>
    <n v="1800"/>
    <n v="1800"/>
    <n v="0"/>
    <n v="0"/>
  </r>
  <r>
    <s v="000001497"/>
    <x v="1"/>
    <s v="产包"/>
    <s v=""/>
    <s v="2011-09-18"/>
    <x v="0"/>
    <n v="1"/>
    <n v="1800"/>
    <m/>
    <m/>
    <n v="1"/>
    <n v="1800"/>
    <n v="1800"/>
    <n v="0"/>
    <n v="0"/>
  </r>
  <r>
    <s v="000001496"/>
    <x v="1"/>
    <s v="产包"/>
    <s v=""/>
    <s v="2011-09-18"/>
    <x v="0"/>
    <n v="1"/>
    <n v="1800"/>
    <m/>
    <m/>
    <n v="1"/>
    <n v="1800"/>
    <n v="1800"/>
    <n v="0"/>
    <n v="0"/>
  </r>
  <r>
    <s v="000001462"/>
    <x v="1"/>
    <s v="高速离心机"/>
    <s v="TG16B"/>
    <s v="2011-08-31"/>
    <x v="0"/>
    <n v="1"/>
    <n v="3249"/>
    <m/>
    <m/>
    <n v="1"/>
    <n v="3249"/>
    <n v="3249"/>
    <n v="0"/>
    <n v="0"/>
  </r>
  <r>
    <s v="000001448"/>
    <x v="1"/>
    <s v="电动人工流产吸引器"/>
    <s v="DFX-IV.C"/>
    <s v="2011-08-29"/>
    <x v="0"/>
    <n v="1"/>
    <n v="1320"/>
    <m/>
    <m/>
    <n v="1"/>
    <n v="1320"/>
    <n v="1320"/>
    <n v="0"/>
    <n v="0"/>
  </r>
  <r>
    <s v="000001447"/>
    <x v="1"/>
    <s v="电动人工流产吸引器"/>
    <s v="DFX-IV.C"/>
    <s v="2011-08-29"/>
    <x v="0"/>
    <n v="1"/>
    <n v="1320"/>
    <m/>
    <m/>
    <n v="1"/>
    <n v="1320"/>
    <n v="1320"/>
    <n v="0"/>
    <n v="0"/>
  </r>
  <r>
    <s v="000001387"/>
    <x v="1"/>
    <s v="无影灯"/>
    <s v="KL1205L"/>
    <s v="2011-08-29"/>
    <x v="0"/>
    <n v="1"/>
    <n v="10800"/>
    <m/>
    <m/>
    <n v="1"/>
    <n v="10800"/>
    <n v="10800"/>
    <n v="0"/>
    <n v="0"/>
  </r>
  <r>
    <s v="000001382"/>
    <x v="1"/>
    <s v="外科手术器械包"/>
    <s v=""/>
    <s v="2011-08-29"/>
    <x v="0"/>
    <n v="1"/>
    <n v="7200"/>
    <m/>
    <m/>
    <n v="1"/>
    <n v="7200"/>
    <n v="7200"/>
    <n v="0"/>
    <n v="0"/>
  </r>
  <r>
    <s v="000001380"/>
    <x v="1"/>
    <s v="全自动洗胃机"/>
    <s v="DFX-XW.D"/>
    <s v="2011-08-29"/>
    <x v="0"/>
    <n v="1"/>
    <n v="5800"/>
    <m/>
    <m/>
    <n v="1"/>
    <n v="5800"/>
    <n v="5800"/>
    <n v="0"/>
    <n v="0"/>
  </r>
  <r>
    <s v="000001379"/>
    <x v="1"/>
    <s v="全自动洗胃机"/>
    <s v="DFX-XW.D"/>
    <s v="2011-08-29"/>
    <x v="0"/>
    <n v="1"/>
    <n v="5800"/>
    <m/>
    <m/>
    <n v="1"/>
    <n v="5800"/>
    <n v="5800"/>
    <n v="0"/>
    <n v="0"/>
  </r>
  <r>
    <s v="000001378"/>
    <x v="1"/>
    <s v="全自动洗胃机"/>
    <s v="DFX-XW.D"/>
    <s v="2011-08-29"/>
    <x v="0"/>
    <n v="1"/>
    <n v="5800"/>
    <m/>
    <m/>
    <n v="1"/>
    <n v="5800"/>
    <n v="5800"/>
    <n v="0"/>
    <n v="0"/>
  </r>
  <r>
    <s v="000001377"/>
    <x v="1"/>
    <s v="全能呼吸机"/>
    <s v="WDH-1"/>
    <s v="2011-08-29"/>
    <x v="0"/>
    <n v="1"/>
    <n v="26000"/>
    <m/>
    <m/>
    <n v="1"/>
    <n v="26000"/>
    <n v="26000"/>
    <n v="0"/>
    <n v="0"/>
  </r>
  <r>
    <s v="000001376"/>
    <x v="1"/>
    <s v="全能呼吸机"/>
    <s v="WDH-1"/>
    <s v="2011-08-29"/>
    <x v="0"/>
    <n v="1"/>
    <n v="26000"/>
    <m/>
    <m/>
    <n v="1"/>
    <n v="26000"/>
    <n v="26000"/>
    <n v="0"/>
    <n v="0"/>
  </r>
  <r>
    <s v="000001375"/>
    <x v="1"/>
    <s v="全能呼吸机"/>
    <s v="WDH-1"/>
    <s v="2011-08-29"/>
    <x v="0"/>
    <n v="1"/>
    <n v="26000"/>
    <m/>
    <m/>
    <n v="1"/>
    <n v="26000"/>
    <n v="26000"/>
    <n v="0"/>
    <n v="0"/>
  </r>
  <r>
    <s v="000001370"/>
    <x v="1"/>
    <s v="综合穿刺术与移动性浊音扣诊电子化标准病人模型"/>
    <s v="NWA496018"/>
    <s v="2011-08-29"/>
    <x v="0"/>
    <n v="1"/>
    <n v="8000"/>
    <m/>
    <m/>
    <n v="1"/>
    <n v="8000"/>
    <n v="8000"/>
    <n v="0"/>
    <n v="0"/>
  </r>
  <r>
    <s v="000001369"/>
    <x v="1"/>
    <s v="综合穿刺术与移动性浊音扣诊电子化标准病人模型"/>
    <s v="NWA496018"/>
    <s v="2011-08-29"/>
    <x v="0"/>
    <n v="1"/>
    <n v="8000"/>
    <m/>
    <m/>
    <n v="1"/>
    <n v="8000"/>
    <n v="8000"/>
    <n v="0"/>
    <n v="0"/>
  </r>
  <r>
    <s v="000001368"/>
    <x v="1"/>
    <s v="综合穿刺术与移动性浊音扣诊电子化标准病人模型"/>
    <s v="NWA496018"/>
    <s v="2011-08-29"/>
    <x v="0"/>
    <n v="1"/>
    <n v="8000"/>
    <m/>
    <m/>
    <n v="1"/>
    <n v="8000"/>
    <n v="8000"/>
    <n v="0"/>
    <n v="0"/>
  </r>
  <r>
    <s v="000001367"/>
    <x v="1"/>
    <s v="综合穿刺术与移动性浊音扣诊电子化标准病人模型"/>
    <s v="NWA496018"/>
    <s v="2011-08-29"/>
    <x v="0"/>
    <n v="1"/>
    <n v="8000"/>
    <m/>
    <m/>
    <n v="1"/>
    <n v="8000"/>
    <n v="8000"/>
    <n v="0"/>
    <n v="0"/>
  </r>
  <r>
    <s v="000001339"/>
    <x v="1"/>
    <s v="器具推车"/>
    <s v="KS-B09"/>
    <s v="2011-08-27"/>
    <x v="0"/>
    <n v="1"/>
    <n v="1620"/>
    <m/>
    <m/>
    <n v="1"/>
    <n v="1620"/>
    <n v="1620"/>
    <n v="0"/>
    <n v="0"/>
  </r>
  <r>
    <s v="000001338"/>
    <x v="1"/>
    <s v="器具推车"/>
    <s v="KS-B09"/>
    <s v="2011-08-27"/>
    <x v="0"/>
    <n v="1"/>
    <n v="1620"/>
    <m/>
    <m/>
    <n v="1"/>
    <n v="1620"/>
    <n v="1620"/>
    <n v="0"/>
    <n v="0"/>
  </r>
  <r>
    <s v="000001337"/>
    <x v="1"/>
    <s v="器具推车"/>
    <s v="KS-B09"/>
    <s v="2011-08-27"/>
    <x v="0"/>
    <n v="1"/>
    <n v="1620"/>
    <m/>
    <m/>
    <n v="1"/>
    <n v="1620"/>
    <n v="1620"/>
    <n v="0"/>
    <n v="0"/>
  </r>
  <r>
    <s v="000001336"/>
    <x v="1"/>
    <s v="急救推车"/>
    <s v="KS-B25"/>
    <s v="2011-08-27"/>
    <x v="0"/>
    <n v="1"/>
    <n v="1560"/>
    <m/>
    <m/>
    <n v="1"/>
    <n v="1560"/>
    <n v="1560"/>
    <n v="0"/>
    <n v="0"/>
  </r>
  <r>
    <s v="000001943"/>
    <x v="0"/>
    <s v="喷墨式打印机"/>
    <s v="ME1+"/>
    <s v="2011-01-13"/>
    <x v="0"/>
    <n v="1"/>
    <n v="880"/>
    <m/>
    <m/>
    <n v="1"/>
    <n v="880"/>
    <n v="880"/>
    <n v="0"/>
    <n v="0"/>
  </r>
  <r>
    <s v="000001942"/>
    <x v="0"/>
    <s v="喷墨式打印机"/>
    <s v="ME1+"/>
    <s v="2011-01-13"/>
    <x v="0"/>
    <n v="1"/>
    <n v="880"/>
    <m/>
    <m/>
    <n v="1"/>
    <n v="880"/>
    <n v="880"/>
    <n v="0"/>
    <n v="0"/>
  </r>
  <r>
    <s v="000001228"/>
    <x v="0"/>
    <s v="碎纸机"/>
    <s v="C638"/>
    <s v="2010-12-13"/>
    <x v="0"/>
    <n v="1"/>
    <n v="690"/>
    <m/>
    <m/>
    <n v="1"/>
    <n v="690"/>
    <n v="690"/>
    <n v="0"/>
    <n v="0"/>
  </r>
  <r>
    <s v="000001216"/>
    <x v="0"/>
    <s v="空调器"/>
    <s v="kfr50lw"/>
    <s v="2010-11-04"/>
    <x v="0"/>
    <n v="1"/>
    <n v="4700"/>
    <m/>
    <m/>
    <n v="1"/>
    <n v="4700"/>
    <n v="4700"/>
    <n v="0"/>
    <n v="0"/>
  </r>
  <r>
    <s v="000001272"/>
    <x v="0"/>
    <s v="電動幕布"/>
    <s v=""/>
    <s v="2010-05-24"/>
    <x v="0"/>
    <n v="1"/>
    <n v="1100"/>
    <m/>
    <m/>
    <n v="1"/>
    <n v="1100"/>
    <n v="1100"/>
    <n v="0"/>
    <n v="0"/>
  </r>
  <r>
    <s v="000001259"/>
    <x v="0"/>
    <s v="電動幕布"/>
    <s v=""/>
    <s v="2010-05-23"/>
    <x v="0"/>
    <n v="1"/>
    <n v="1100"/>
    <m/>
    <m/>
    <n v="1"/>
    <n v="1100"/>
    <n v="1100"/>
    <n v="0"/>
    <n v="0"/>
  </r>
  <r>
    <s v="000001260"/>
    <x v="0"/>
    <s v="电视機"/>
    <s v=""/>
    <s v="2010-05-17"/>
    <x v="0"/>
    <n v="1"/>
    <n v="1820"/>
    <m/>
    <m/>
    <n v="1"/>
    <n v="1820"/>
    <n v="1820"/>
    <n v="0"/>
    <n v="0"/>
  </r>
  <r>
    <s v="000001246"/>
    <x v="0"/>
    <s v="液晶显示设备"/>
    <s v="19寸"/>
    <s v="2010-01-29"/>
    <x v="0"/>
    <n v="1"/>
    <n v="1280"/>
    <m/>
    <m/>
    <n v="1"/>
    <n v="1280"/>
    <n v="1280"/>
    <n v="0"/>
    <n v="0"/>
  </r>
  <r>
    <s v="000000898"/>
    <x v="1"/>
    <s v="红外线测温仪"/>
    <s v=""/>
    <s v="2009-10-22"/>
    <x v="0"/>
    <n v="1"/>
    <n v="2460"/>
    <m/>
    <m/>
    <n v="1"/>
    <n v="2460"/>
    <n v="2460"/>
    <n v="0"/>
    <n v="0"/>
  </r>
  <r>
    <s v="000001210"/>
    <x v="0"/>
    <s v="打印机"/>
    <s v="HP2568"/>
    <s v="2009-07-03"/>
    <x v="0"/>
    <n v="1"/>
    <n v="520"/>
    <m/>
    <m/>
    <n v="1"/>
    <n v="520"/>
    <n v="520"/>
    <n v="0"/>
    <n v="0"/>
  </r>
  <r>
    <s v="000001205"/>
    <x v="0"/>
    <s v="打印机"/>
    <s v="佳能1980"/>
    <s v="2009-06-29"/>
    <x v="0"/>
    <n v="1"/>
    <n v="560"/>
    <m/>
    <m/>
    <n v="1"/>
    <n v="560"/>
    <n v="560"/>
    <n v="0"/>
    <n v="0"/>
  </r>
  <r>
    <s v="000001203"/>
    <x v="0"/>
    <s v="液晶显示器"/>
    <s v="19寸"/>
    <s v="2009-06-01"/>
    <x v="0"/>
    <n v="1"/>
    <n v="950"/>
    <m/>
    <m/>
    <n v="1"/>
    <n v="950"/>
    <n v="950"/>
    <n v="0"/>
    <n v="0"/>
  </r>
  <r>
    <s v="000001194"/>
    <x v="0"/>
    <s v="爱普生打印机"/>
    <s v="R230"/>
    <s v="2008-11-25"/>
    <x v="0"/>
    <n v="1"/>
    <n v="1810"/>
    <m/>
    <m/>
    <n v="1"/>
    <n v="1810"/>
    <n v="1810"/>
    <n v="0"/>
    <n v="0"/>
  </r>
  <r>
    <s v="000001197"/>
    <x v="0"/>
    <s v="打印一体机"/>
    <s v="MF4100"/>
    <s v="2008-11-06"/>
    <x v="0"/>
    <n v="1"/>
    <n v="1980"/>
    <m/>
    <m/>
    <n v="1"/>
    <n v="1980"/>
    <n v="1980"/>
    <n v="0"/>
    <n v="0"/>
  </r>
  <r>
    <s v="000000526"/>
    <x v="0"/>
    <s v="碎纸机"/>
    <s v="PL258"/>
    <s v="2006-11-19"/>
    <x v="0"/>
    <n v="1"/>
    <n v="830"/>
    <m/>
    <m/>
    <n v="1"/>
    <n v="830"/>
    <n v="830"/>
    <n v="0"/>
    <n v="0"/>
  </r>
  <r>
    <s v="000000620"/>
    <x v="2"/>
    <s v="真皮班椅"/>
    <s v="单人皮椅"/>
    <s v="2006-09-09"/>
    <x v="0"/>
    <n v="1"/>
    <n v="980"/>
    <m/>
    <m/>
    <n v="1"/>
    <n v="980"/>
    <n v="980"/>
    <n v="0"/>
    <n v="0"/>
  </r>
  <r>
    <s v="000000625"/>
    <x v="2"/>
    <s v="礼堂座椅"/>
    <s v="单人"/>
    <s v="2006-08-10"/>
    <x v="3"/>
    <n v="504"/>
    <n v="95760"/>
    <m/>
    <m/>
    <n v="504"/>
    <n v="95760"/>
    <n v="95760"/>
    <n v="0"/>
    <n v="0"/>
  </r>
  <r>
    <s v="000000498"/>
    <x v="0"/>
    <s v="胸腹部多媒体综合教学系统"/>
    <s v="DF-A-L"/>
    <s v="2006-07-10"/>
    <x v="0"/>
    <n v="1"/>
    <n v="9850"/>
    <m/>
    <m/>
    <n v="1"/>
    <n v="9850"/>
    <n v="9850"/>
    <n v="0"/>
    <n v="0"/>
  </r>
  <r>
    <s v="000000268"/>
    <x v="1"/>
    <s v="泡泡机"/>
    <s v=""/>
    <s v="2006-05-14"/>
    <x v="1"/>
    <n v="1"/>
    <n v="1800"/>
    <m/>
    <m/>
    <n v="1"/>
    <n v="1800"/>
    <n v="1800"/>
    <n v="0"/>
    <n v="0"/>
  </r>
  <r>
    <s v="000000170"/>
    <x v="1"/>
    <s v="电脑摇头灯"/>
    <s v="125W"/>
    <s v="2006-04-25"/>
    <x v="1"/>
    <n v="1"/>
    <n v="9400"/>
    <n v="1"/>
    <m/>
    <n v="2"/>
    <n v="9400"/>
    <n v="9400"/>
    <n v="0"/>
    <n v="0"/>
  </r>
  <r>
    <s v="000000178"/>
    <x v="0"/>
    <s v="电脑灯控制台"/>
    <s v="2308"/>
    <s v="2006-04-25"/>
    <x v="1"/>
    <n v="1"/>
    <n v="1400"/>
    <m/>
    <m/>
    <n v="1"/>
    <n v="1400"/>
    <n v="1400"/>
    <n v="0"/>
    <n v="0"/>
  </r>
  <r>
    <s v="000000605"/>
    <x v="2"/>
    <s v="文件柜"/>
    <s v="双门"/>
    <s v="2006-04-12"/>
    <x v="0"/>
    <n v="1"/>
    <n v="600"/>
    <m/>
    <m/>
    <n v="1"/>
    <n v="600"/>
    <n v="600"/>
    <n v="0"/>
    <n v="0"/>
  </r>
  <r>
    <s v="000000610"/>
    <x v="2"/>
    <s v="办公沙发"/>
    <s v="五人"/>
    <s v="2006-04-12"/>
    <x v="0"/>
    <n v="1"/>
    <n v="1300"/>
    <m/>
    <m/>
    <n v="1"/>
    <n v="1300"/>
    <n v="1300"/>
    <n v="0"/>
    <n v="0"/>
  </r>
  <r>
    <s v="000000611"/>
    <x v="0"/>
    <s v="投影机"/>
    <s v="日立"/>
    <s v="2005-12-10"/>
    <x v="0"/>
    <n v="1"/>
    <n v="13900"/>
    <m/>
    <m/>
    <n v="1"/>
    <n v="13900"/>
    <n v="13900"/>
    <n v="0"/>
    <n v="0"/>
  </r>
  <r>
    <s v="000001081"/>
    <x v="0"/>
    <s v="无线领夹话筒"/>
    <s v="JWJ WM76V"/>
    <s v="2005-12-05"/>
    <x v="0"/>
    <n v="1"/>
    <n v="4300"/>
    <m/>
    <m/>
    <n v="1"/>
    <n v="4300"/>
    <n v="4300"/>
    <n v="0"/>
    <n v="0"/>
  </r>
  <r>
    <s v="000000583"/>
    <x v="0"/>
    <s v="无线领夹话筒"/>
    <s v="JWLWM-76V"/>
    <s v="2005-12-05"/>
    <x v="0"/>
    <n v="1"/>
    <n v="4300"/>
    <m/>
    <m/>
    <n v="1"/>
    <n v="4300"/>
    <n v="4300"/>
    <n v="0"/>
    <n v="0"/>
  </r>
  <r>
    <s v="000000765"/>
    <x v="2"/>
    <s v="韩皮三人沙发"/>
    <s v="三人"/>
    <s v="2005-12-04"/>
    <x v="0"/>
    <n v="1"/>
    <n v="1100"/>
    <m/>
    <m/>
    <n v="1"/>
    <n v="1100"/>
    <n v="1100"/>
    <n v="0"/>
    <n v="0"/>
  </r>
  <r>
    <s v="000000741"/>
    <x v="2"/>
    <s v="沙发床"/>
    <s v="五人"/>
    <s v="2005-11-21"/>
    <x v="0"/>
    <n v="1"/>
    <n v="1600"/>
    <m/>
    <m/>
    <n v="1"/>
    <n v="1600"/>
    <n v="1600"/>
    <n v="0"/>
    <n v="0"/>
  </r>
  <r>
    <s v="000000578"/>
    <x v="0"/>
    <s v="多媒体中央控制器"/>
    <s v="PC-3900"/>
    <s v="2005-11-14"/>
    <x v="0"/>
    <n v="1"/>
    <n v="3500"/>
    <m/>
    <m/>
    <n v="1"/>
    <n v="3500"/>
    <n v="3500"/>
    <n v="0"/>
    <n v="0"/>
  </r>
  <r>
    <s v="000000761"/>
    <x v="2"/>
    <s v="投影幕布"/>
    <s v="红叶1500"/>
    <s v="2005-11-14"/>
    <x v="0"/>
    <n v="1"/>
    <n v="2000"/>
    <m/>
    <m/>
    <n v="1"/>
    <n v="2000"/>
    <n v="2000"/>
    <n v="0"/>
    <n v="0"/>
  </r>
  <r>
    <s v="000000729"/>
    <x v="2"/>
    <s v="韩皮沙发"/>
    <s v="五人"/>
    <s v="2005-11-14"/>
    <x v="0"/>
    <n v="1"/>
    <n v="1100"/>
    <m/>
    <m/>
    <n v="1"/>
    <n v="1100"/>
    <n v="1100"/>
    <n v="0"/>
    <n v="0"/>
  </r>
  <r>
    <s v="000000737"/>
    <x v="2"/>
    <s v="办公桌"/>
    <s v="四抽"/>
    <s v="2005-11-10"/>
    <x v="0"/>
    <n v="5"/>
    <n v="1750"/>
    <m/>
    <m/>
    <n v="5"/>
    <n v="1750"/>
    <n v="1750"/>
    <n v="0"/>
    <n v="0"/>
  </r>
  <r>
    <s v="000000721"/>
    <x v="2"/>
    <s v="办公沙发"/>
    <s v="五人"/>
    <s v="2005-11-10"/>
    <x v="0"/>
    <n v="2"/>
    <n v="2600"/>
    <m/>
    <m/>
    <n v="2"/>
    <n v="2600"/>
    <n v="2600"/>
    <n v="0"/>
    <n v="0"/>
  </r>
  <r>
    <s v="000000717"/>
    <x v="2"/>
    <s v="办公沙发"/>
    <s v="五人"/>
    <s v="2005-11-10"/>
    <x v="0"/>
    <n v="2"/>
    <n v="1300"/>
    <m/>
    <m/>
    <n v="2"/>
    <n v="1300"/>
    <n v="1300"/>
    <n v="0"/>
    <n v="0"/>
  </r>
  <r>
    <s v="000000567"/>
    <x v="1"/>
    <s v="心电图机"/>
    <s v="XD-7100"/>
    <s v="2005-11-02"/>
    <x v="0"/>
    <n v="1"/>
    <n v="4900"/>
    <m/>
    <m/>
    <n v="1"/>
    <n v="4900"/>
    <n v="4900"/>
    <n v="0"/>
    <n v="0"/>
  </r>
  <r>
    <s v="000000592"/>
    <x v="0"/>
    <s v="投影机"/>
    <s v="日立6300"/>
    <s v="2005-11-01"/>
    <x v="0"/>
    <n v="1"/>
    <n v="40000"/>
    <m/>
    <m/>
    <n v="1"/>
    <n v="40000"/>
    <n v="40000"/>
    <n v="0"/>
    <n v="0"/>
  </r>
  <r>
    <s v="000000709"/>
    <x v="2"/>
    <s v="办公沙发"/>
    <s v="五人"/>
    <s v="2005-10-17"/>
    <x v="0"/>
    <n v="6"/>
    <n v="3900"/>
    <m/>
    <m/>
    <n v="6"/>
    <n v="3900"/>
    <n v="3900"/>
    <n v="0"/>
    <n v="0"/>
  </r>
  <r>
    <s v="000000685"/>
    <x v="2"/>
    <s v="班椅"/>
    <s v="单人"/>
    <s v="2005-09-26"/>
    <x v="0"/>
    <n v="1"/>
    <n v="1300"/>
    <m/>
    <m/>
    <n v="1"/>
    <n v="1300"/>
    <n v="1300"/>
    <n v="0"/>
    <n v="0"/>
  </r>
  <r>
    <s v="000000689"/>
    <x v="2"/>
    <s v="办公沙发"/>
    <s v="五人"/>
    <s v="2005-09-26"/>
    <x v="0"/>
    <n v="1"/>
    <n v="1100"/>
    <m/>
    <m/>
    <n v="1"/>
    <n v="1100"/>
    <n v="1100"/>
    <n v="0"/>
    <n v="0"/>
  </r>
  <r>
    <s v="000000680"/>
    <x v="2"/>
    <s v="真皮办公沙发"/>
    <s v="五座"/>
    <s v="2005-09-26"/>
    <x v="0"/>
    <n v="2"/>
    <n v="6600"/>
    <m/>
    <m/>
    <n v="2"/>
    <n v="6600"/>
    <n v="6600"/>
    <n v="0"/>
    <n v="0"/>
  </r>
  <r>
    <s v="000000660"/>
    <x v="2"/>
    <s v="班椅"/>
    <s v="单人"/>
    <s v="2005-09-16"/>
    <x v="0"/>
    <n v="1"/>
    <n v="700"/>
    <m/>
    <m/>
    <n v="1"/>
    <n v="700"/>
    <n v="700"/>
    <n v="0"/>
    <n v="0"/>
  </r>
  <r>
    <s v="000000670"/>
    <x v="2"/>
    <s v="文件柜"/>
    <s v="两节柜"/>
    <s v="2005-09-16"/>
    <x v="0"/>
    <n v="4"/>
    <n v="2480"/>
    <m/>
    <m/>
    <n v="4"/>
    <n v="2480"/>
    <n v="2480"/>
    <n v="0"/>
    <n v="0"/>
  </r>
  <r>
    <s v="000000665"/>
    <x v="2"/>
    <s v="沙发"/>
    <s v="五座"/>
    <s v="2005-09-16"/>
    <x v="0"/>
    <n v="3"/>
    <n v="9099"/>
    <m/>
    <m/>
    <n v="3"/>
    <n v="9099"/>
    <n v="9099"/>
    <n v="0"/>
    <n v="0"/>
  </r>
  <r>
    <s v="000000647"/>
    <x v="0"/>
    <s v="无线话筒"/>
    <s v="VHF"/>
    <s v="2005-09-02"/>
    <x v="0"/>
    <n v="1"/>
    <n v="2800"/>
    <m/>
    <m/>
    <n v="1"/>
    <n v="2800"/>
    <n v="2800"/>
    <n v="0"/>
    <n v="0"/>
  </r>
  <r>
    <s v="000000249"/>
    <x v="0"/>
    <s v="美的空调"/>
    <s v="MD2000"/>
    <s v="2005-08-13"/>
    <x v="0"/>
    <n v="1"/>
    <n v="5200"/>
    <n v="1"/>
    <m/>
    <n v="2"/>
    <n v="5200"/>
    <n v="5200"/>
    <n v="0"/>
    <n v="0"/>
  </r>
  <r>
    <s v="000000553"/>
    <x v="0"/>
    <s v="松下摄象机"/>
    <s v="松下NVGS408"/>
    <s v="2005-08-06"/>
    <x v="0"/>
    <n v="1"/>
    <n v="12800"/>
    <m/>
    <m/>
    <n v="1"/>
    <n v="12800"/>
    <n v="12800"/>
    <n v="0"/>
    <n v="0"/>
  </r>
  <r>
    <s v="000000604"/>
    <x v="3"/>
    <s v="不锈钢雕塑"/>
    <s v=""/>
    <s v="2005-08-02"/>
    <x v="0"/>
    <n v="1"/>
    <n v="35000"/>
    <m/>
    <m/>
    <n v="1"/>
    <n v="35000"/>
    <n v="0"/>
    <n v="35000"/>
    <n v="35000"/>
  </r>
  <r>
    <s v="000000568"/>
    <x v="0"/>
    <s v="领夹式话筒"/>
    <s v="JWJWM-767"/>
    <s v="2005-06-30"/>
    <x v="0"/>
    <n v="1"/>
    <n v="1680"/>
    <m/>
    <m/>
    <n v="1"/>
    <n v="1680"/>
    <n v="1680"/>
    <n v="0"/>
    <n v="0"/>
  </r>
  <r>
    <s v="000000241"/>
    <x v="0"/>
    <s v="射灯"/>
    <s v="100W"/>
    <s v="2005-06-29"/>
    <x v="0"/>
    <n v="1"/>
    <n v="900"/>
    <m/>
    <m/>
    <n v="1"/>
    <n v="900"/>
    <n v="900"/>
    <n v="0"/>
    <n v="0"/>
  </r>
  <r>
    <s v="000000701"/>
    <x v="2"/>
    <s v="办公沙发"/>
    <s v="五人"/>
    <s v="2005-06-26"/>
    <x v="0"/>
    <n v="1"/>
    <n v="2800"/>
    <m/>
    <m/>
    <n v="1"/>
    <n v="2800"/>
    <n v="2800"/>
    <n v="0"/>
    <n v="0"/>
  </r>
  <r>
    <s v="000000210"/>
    <x v="0"/>
    <s v="澳柯玛空调"/>
    <s v="CHIEO"/>
    <s v="2005-04-25"/>
    <x v="0"/>
    <n v="1"/>
    <n v="7500"/>
    <m/>
    <m/>
    <n v="1"/>
    <n v="7500"/>
    <n v="7500"/>
    <n v="0"/>
    <n v="0"/>
  </r>
  <r>
    <s v="000000194"/>
    <x v="0"/>
    <s v="美菱洗衣机"/>
    <s v="ML20"/>
    <s v="2005-04-01"/>
    <x v="0"/>
    <n v="1"/>
    <n v="600"/>
    <m/>
    <m/>
    <n v="1"/>
    <n v="600"/>
    <n v="600"/>
    <n v="0"/>
    <n v="0"/>
  </r>
  <r>
    <s v="000000635"/>
    <x v="2"/>
    <s v="木沙发"/>
    <s v="五座"/>
    <s v="2005-03-15"/>
    <x v="0"/>
    <n v="1"/>
    <n v="1800"/>
    <m/>
    <m/>
    <n v="1"/>
    <n v="1800"/>
    <n v="1800"/>
    <n v="0"/>
    <n v="0"/>
  </r>
  <r>
    <s v="000000645"/>
    <x v="2"/>
    <s v="木沙发"/>
    <s v="5人"/>
    <s v="2005-03-02"/>
    <x v="0"/>
    <n v="1"/>
    <n v="1800"/>
    <m/>
    <m/>
    <n v="1"/>
    <n v="1800"/>
    <n v="1800"/>
    <n v="0"/>
    <n v="0"/>
  </r>
  <r>
    <s v="000000627"/>
    <x v="0"/>
    <s v="频闪"/>
    <s v=""/>
    <s v="2004-09-02"/>
    <x v="0"/>
    <n v="1"/>
    <n v="1200"/>
    <m/>
    <m/>
    <n v="1"/>
    <n v="1200"/>
    <n v="1200"/>
    <n v="0"/>
    <n v="0"/>
  </r>
  <r>
    <s v="000000479"/>
    <x v="1"/>
    <s v="P64灯"/>
    <s v="20W"/>
    <s v="2004-09-02"/>
    <x v="0"/>
    <n v="1"/>
    <n v="500"/>
    <m/>
    <m/>
    <n v="1"/>
    <n v="500"/>
    <n v="500"/>
    <n v="0"/>
    <n v="0"/>
  </r>
  <r>
    <s v="000000499"/>
    <x v="1"/>
    <s v="P64灯"/>
    <s v="20W"/>
    <s v="2004-09-02"/>
    <x v="0"/>
    <n v="1"/>
    <n v="500"/>
    <m/>
    <m/>
    <n v="1"/>
    <n v="500"/>
    <n v="500"/>
    <n v="0"/>
    <n v="0"/>
  </r>
  <r>
    <s v="000001121"/>
    <x v="0"/>
    <s v="小神州"/>
    <s v=""/>
    <s v="2004-09-02"/>
    <x v="0"/>
    <n v="1"/>
    <n v="1800"/>
    <m/>
    <m/>
    <n v="1"/>
    <n v="1800"/>
    <n v="1800"/>
    <n v="0"/>
    <n v="0"/>
  </r>
  <r>
    <s v="000001122"/>
    <x v="0"/>
    <s v="小玫瑰"/>
    <s v=""/>
    <s v="2004-09-02"/>
    <x v="0"/>
    <n v="1"/>
    <n v="1800"/>
    <m/>
    <m/>
    <n v="1"/>
    <n v="1800"/>
    <n v="1800"/>
    <n v="0"/>
    <n v="0"/>
  </r>
  <r>
    <s v="000001124"/>
    <x v="0"/>
    <s v="小玫瑰"/>
    <s v=""/>
    <s v="2004-09-02"/>
    <x v="0"/>
    <n v="1"/>
    <n v="1800"/>
    <m/>
    <m/>
    <n v="1"/>
    <n v="1800"/>
    <n v="1800"/>
    <n v="0"/>
    <n v="0"/>
  </r>
  <r>
    <s v="000000506"/>
    <x v="1"/>
    <s v="P64灯"/>
    <s v="20W"/>
    <d v="2004-09-02T00:00:00"/>
    <x v="0"/>
    <n v="1"/>
    <n v="500"/>
    <m/>
    <m/>
    <n v="1"/>
    <n v="500"/>
    <n v="500"/>
    <n v="0"/>
    <n v="0"/>
  </r>
  <r>
    <s v="000000486"/>
    <x v="1"/>
    <s v="P64灯"/>
    <s v="20W"/>
    <s v="2004-09-02"/>
    <x v="0"/>
    <n v="1"/>
    <n v="500"/>
    <m/>
    <m/>
    <n v="1"/>
    <n v="500"/>
    <n v="500"/>
    <n v="0"/>
    <n v="0"/>
  </r>
  <r>
    <s v="000000682"/>
    <x v="0"/>
    <s v="七星件"/>
    <s v="DF-998F"/>
    <d v="2004-09-02T00:00:00"/>
    <x v="0"/>
    <n v="1"/>
    <n v="2400"/>
    <m/>
    <m/>
    <n v="1"/>
    <n v="2400"/>
    <n v="2400"/>
    <n v="0"/>
    <n v="0"/>
  </r>
  <r>
    <s v="000001120"/>
    <x v="0"/>
    <s v="七星件"/>
    <s v=""/>
    <s v="2004-09-02"/>
    <x v="0"/>
    <n v="1"/>
    <n v="2400"/>
    <m/>
    <m/>
    <n v="1"/>
    <n v="2400"/>
    <n v="2400"/>
    <n v="0"/>
    <n v="0"/>
  </r>
  <r>
    <s v="000000465"/>
    <x v="1"/>
    <s v="P64灯"/>
    <s v="20W"/>
    <s v="2004-09-02"/>
    <x v="0"/>
    <n v="1"/>
    <n v="500"/>
    <m/>
    <m/>
    <n v="1"/>
    <n v="500"/>
    <n v="500"/>
    <n v="0"/>
    <n v="0"/>
  </r>
  <r>
    <s v="000000472"/>
    <x v="1"/>
    <s v="P64灯"/>
    <s v="20W"/>
    <s v="2004-09-02"/>
    <x v="0"/>
    <n v="1"/>
    <n v="500"/>
    <m/>
    <m/>
    <n v="1"/>
    <n v="500"/>
    <n v="500"/>
    <n v="0"/>
    <n v="0"/>
  </r>
  <r>
    <s v="000000622"/>
    <x v="0"/>
    <s v="彩色监视器"/>
    <s v="金长城15&quot;"/>
    <s v="2004-09-02"/>
    <x v="0"/>
    <n v="1"/>
    <n v="700"/>
    <m/>
    <m/>
    <n v="1"/>
    <n v="700"/>
    <n v="700"/>
    <n v="0"/>
    <n v="0"/>
  </r>
  <r>
    <s v="000000492"/>
    <x v="1"/>
    <s v="P64灯"/>
    <s v="20W"/>
    <s v="2004-09-02"/>
    <x v="0"/>
    <n v="1"/>
    <n v="500"/>
    <m/>
    <m/>
    <n v="1"/>
    <n v="500"/>
    <n v="500"/>
    <n v="0"/>
    <n v="0"/>
  </r>
  <r>
    <s v="000000297"/>
    <x v="1"/>
    <s v="P64灯"/>
    <s v="20W"/>
    <s v="2004-09-02"/>
    <x v="0"/>
    <n v="1"/>
    <n v="500"/>
    <m/>
    <m/>
    <n v="1"/>
    <n v="500"/>
    <n v="500"/>
    <n v="0"/>
    <n v="0"/>
  </r>
  <r>
    <s v="000000687"/>
    <x v="0"/>
    <s v="万丈光忙"/>
    <s v="旋转1500W"/>
    <s v="2004-09-02"/>
    <x v="0"/>
    <n v="1"/>
    <n v="2400"/>
    <m/>
    <m/>
    <n v="1"/>
    <n v="2400"/>
    <n v="2400"/>
    <n v="0"/>
    <n v="0"/>
  </r>
  <r>
    <s v="000001119"/>
    <x v="0"/>
    <s v="频闪"/>
    <s v=""/>
    <s v="2004-09-02"/>
    <x v="0"/>
    <n v="1"/>
    <n v="1200"/>
    <m/>
    <m/>
    <n v="1"/>
    <n v="1200"/>
    <n v="1200"/>
    <n v="0"/>
    <n v="0"/>
  </r>
  <r>
    <s v="000000052"/>
    <x v="0"/>
    <s v="风机"/>
    <s v="5000W"/>
    <s v="2004-07-30"/>
    <x v="1"/>
    <n v="1"/>
    <n v="2000"/>
    <m/>
    <m/>
    <n v="1"/>
    <n v="2000"/>
    <n v="2000"/>
    <n v="0"/>
    <n v="0"/>
  </r>
  <r>
    <s v="000000280"/>
    <x v="1"/>
    <s v="电脑恒温培养箱"/>
    <s v="303-3  50*60"/>
    <s v="2004-05-14"/>
    <x v="0"/>
    <n v="1"/>
    <n v="2370"/>
    <m/>
    <m/>
    <n v="1"/>
    <n v="2370"/>
    <n v="2370"/>
    <n v="0"/>
    <n v="0"/>
  </r>
  <r>
    <s v="000000288"/>
    <x v="1"/>
    <s v="电热鼓风干燥箱"/>
    <s v="45*35"/>
    <s v="2004-05-04"/>
    <x v="0"/>
    <n v="1"/>
    <n v="2050"/>
    <m/>
    <m/>
    <n v="1"/>
    <n v="2050"/>
    <n v="2050"/>
    <n v="0"/>
    <n v="0"/>
  </r>
  <r>
    <s v="000000833"/>
    <x v="2"/>
    <s v="机柜"/>
    <s v="V16"/>
    <s v="2004-04-23"/>
    <x v="0"/>
    <n v="1"/>
    <n v="1200"/>
    <m/>
    <m/>
    <n v="1"/>
    <n v="1200"/>
    <n v="1200"/>
    <n v="0"/>
    <n v="0"/>
  </r>
  <r>
    <s v="000000260"/>
    <x v="1"/>
    <s v="雪花机"/>
    <s v="UIN"/>
    <s v="2004-04-15"/>
    <x v="1"/>
    <n v="1"/>
    <n v="2260"/>
    <m/>
    <m/>
    <n v="1"/>
    <n v="2260"/>
    <n v="2260"/>
    <n v="0"/>
    <n v="0"/>
  </r>
  <r>
    <s v="000000130"/>
    <x v="1"/>
    <s v="聚光灯"/>
    <s v="800W"/>
    <s v="2004-04-15"/>
    <x v="1"/>
    <n v="1"/>
    <n v="6700"/>
    <m/>
    <m/>
    <n v="1"/>
    <n v="6700"/>
    <n v="6700"/>
    <n v="0"/>
    <n v="0"/>
  </r>
  <r>
    <s v="000000122"/>
    <x v="1"/>
    <s v="回光灯"/>
    <s v="100W"/>
    <s v="2004-04-15"/>
    <x v="1"/>
    <n v="1"/>
    <n v="9500"/>
    <m/>
    <m/>
    <n v="1"/>
    <n v="9500"/>
    <n v="9500"/>
    <n v="0"/>
    <n v="0"/>
  </r>
  <r>
    <s v="000000138"/>
    <x v="1"/>
    <s v="空中玫瑰灯"/>
    <s v="100W"/>
    <s v="2004-04-15"/>
    <x v="1"/>
    <n v="1"/>
    <n v="2700"/>
    <m/>
    <m/>
    <n v="1"/>
    <n v="2700"/>
    <n v="2700"/>
    <n v="0"/>
    <n v="0"/>
  </r>
  <r>
    <s v="000000114"/>
    <x v="1"/>
    <s v="追光灯"/>
    <s v="125W"/>
    <s v="2004-04-15"/>
    <x v="1"/>
    <n v="1"/>
    <n v="6400"/>
    <n v="1"/>
    <m/>
    <n v="2"/>
    <n v="6400"/>
    <n v="6400"/>
    <n v="0"/>
    <n v="0"/>
  </r>
  <r>
    <s v="000000252"/>
    <x v="1"/>
    <s v="烟机"/>
    <s v="A-TIAN"/>
    <s v="2004-04-15"/>
    <x v="1"/>
    <n v="1"/>
    <n v="2600"/>
    <m/>
    <m/>
    <n v="1"/>
    <n v="2600"/>
    <n v="2600"/>
    <n v="0"/>
    <n v="0"/>
  </r>
  <r>
    <s v="000000098"/>
    <x v="1"/>
    <s v="电脑灯"/>
    <s v="200W"/>
    <s v="2004-04-15"/>
    <x v="1"/>
    <n v="1"/>
    <n v="17200"/>
    <n v="3"/>
    <m/>
    <n v="4"/>
    <n v="17200"/>
    <n v="17200"/>
    <n v="0"/>
    <n v="0"/>
  </r>
  <r>
    <s v="000000586"/>
    <x v="2"/>
    <s v="灯架"/>
    <s v=""/>
    <s v="2004-04-15"/>
    <x v="1"/>
    <n v="1"/>
    <n v="2800"/>
    <m/>
    <m/>
    <n v="1"/>
    <n v="2800"/>
    <n v="2800"/>
    <n v="0"/>
    <n v="0"/>
  </r>
  <r>
    <s v="000000581"/>
    <x v="2"/>
    <s v="V16机柜"/>
    <s v="V16"/>
    <s v="2004-04-15"/>
    <x v="0"/>
    <n v="1"/>
    <n v="700"/>
    <m/>
    <m/>
    <n v="1"/>
    <n v="700"/>
    <n v="700"/>
    <n v="0"/>
    <n v="0"/>
  </r>
  <r>
    <s v="000000298"/>
    <x v="0"/>
    <s v="长虹电视机"/>
    <s v="DF2988"/>
    <s v="2003-09-19"/>
    <x v="0"/>
    <n v="1"/>
    <n v="2100"/>
    <m/>
    <m/>
    <n v="1"/>
    <n v="2100"/>
    <n v="2100"/>
    <n v="0"/>
    <n v="0"/>
  </r>
  <r>
    <s v="000000090"/>
    <x v="0"/>
    <s v="新飞冰箱"/>
    <s v="BCD_165F"/>
    <s v="2003-09-19"/>
    <x v="0"/>
    <n v="1"/>
    <n v="1620"/>
    <m/>
    <m/>
    <n v="1"/>
    <n v="1620"/>
    <n v="1620"/>
    <n v="0"/>
    <n v="0"/>
  </r>
  <r>
    <s v="000000367"/>
    <x v="1"/>
    <s v="电动剪草机"/>
    <s v="46E1500W"/>
    <s v="2003-07-12"/>
    <x v="0"/>
    <n v="1"/>
    <n v="2000"/>
    <m/>
    <m/>
    <n v="1"/>
    <n v="2000"/>
    <n v="2000"/>
    <n v="0"/>
    <n v="0"/>
  </r>
  <r>
    <s v="000000180"/>
    <x v="1"/>
    <s v="蒸馏水器"/>
    <s v="2000W"/>
    <s v="2003-05-27"/>
    <x v="0"/>
    <n v="1"/>
    <n v="983.37"/>
    <m/>
    <m/>
    <n v="1"/>
    <n v="983.37"/>
    <n v="983.37"/>
    <n v="0"/>
    <n v="0"/>
  </r>
  <r>
    <s v="000000700"/>
    <x v="0"/>
    <s v="721光度计"/>
    <s v="721"/>
    <s v="2003-03-14"/>
    <x v="0"/>
    <n v="1"/>
    <n v="2300"/>
    <m/>
    <m/>
    <n v="1"/>
    <n v="2300"/>
    <n v="2300"/>
    <n v="0"/>
    <n v="0"/>
  </r>
  <r>
    <s v="000000696"/>
    <x v="0"/>
    <s v="721光度计"/>
    <s v="721"/>
    <s v="2003-03-14"/>
    <x v="0"/>
    <n v="1"/>
    <n v="2300"/>
    <m/>
    <m/>
    <n v="1"/>
    <n v="2300"/>
    <n v="2300"/>
    <n v="0"/>
    <n v="0"/>
  </r>
  <r>
    <s v="000000692"/>
    <x v="0"/>
    <s v="721光度计"/>
    <s v="721"/>
    <s v="2003-03-14"/>
    <x v="0"/>
    <n v="1"/>
    <n v="2300"/>
    <m/>
    <m/>
    <n v="1"/>
    <n v="2300"/>
    <n v="2300"/>
    <n v="0"/>
    <n v="0"/>
  </r>
  <r>
    <s v="000000172"/>
    <x v="0"/>
    <s v="721光度计"/>
    <s v="721分光"/>
    <s v="2003-03-14"/>
    <x v="0"/>
    <n v="1"/>
    <n v="2300"/>
    <m/>
    <m/>
    <n v="1"/>
    <n v="2300"/>
    <n v="2300"/>
    <n v="0"/>
    <n v="0"/>
  </r>
  <r>
    <s v="000000156"/>
    <x v="0"/>
    <s v="干燥箱"/>
    <s v="35*45"/>
    <s v="2003-03-14"/>
    <x v="0"/>
    <n v="1"/>
    <n v="4200"/>
    <m/>
    <m/>
    <n v="1"/>
    <n v="4200"/>
    <n v="4200"/>
    <n v="0"/>
    <n v="0"/>
  </r>
  <r>
    <s v="000000653"/>
    <x v="0"/>
    <s v="全自动分析天平"/>
    <s v="TG328B"/>
    <s v="2003-03-05"/>
    <x v="0"/>
    <n v="1"/>
    <n v="1400"/>
    <m/>
    <m/>
    <n v="1"/>
    <n v="1400"/>
    <n v="1400"/>
    <n v="0"/>
    <n v="0"/>
  </r>
  <r>
    <s v="000000643"/>
    <x v="0"/>
    <s v="全自动分析天平"/>
    <s v="TG328B"/>
    <s v="2003-03-05"/>
    <x v="0"/>
    <n v="1"/>
    <n v="1400"/>
    <m/>
    <m/>
    <n v="1"/>
    <n v="1400"/>
    <n v="1400"/>
    <n v="0"/>
    <n v="0"/>
  </r>
  <r>
    <s v="000000638"/>
    <x v="0"/>
    <s v="全自动分析天平"/>
    <s v=""/>
    <s v="2003-03-05"/>
    <x v="0"/>
    <n v="1"/>
    <n v="1400"/>
    <m/>
    <m/>
    <n v="1"/>
    <n v="1400"/>
    <n v="1400"/>
    <n v="0"/>
    <n v="0"/>
  </r>
  <r>
    <s v="000000132"/>
    <x v="0"/>
    <s v="旋光仪"/>
    <s v="WXG-4"/>
    <s v="2003-03-05"/>
    <x v="0"/>
    <n v="1"/>
    <n v="1600"/>
    <m/>
    <m/>
    <n v="1"/>
    <n v="1600"/>
    <n v="1600"/>
    <n v="0"/>
    <n v="0"/>
  </r>
  <r>
    <s v="000000116"/>
    <x v="0"/>
    <s v="全自动分析天平"/>
    <s v="TG328B"/>
    <s v="2003-03-05"/>
    <x v="0"/>
    <n v="1"/>
    <n v="1400"/>
    <m/>
    <m/>
    <n v="1"/>
    <n v="1400"/>
    <n v="1400"/>
    <n v="0"/>
    <n v="0"/>
  </r>
  <r>
    <s v="000000633"/>
    <x v="0"/>
    <s v="721分光光度计"/>
    <s v="FIENGUANGDUJI"/>
    <s v="2003-03-01"/>
    <x v="0"/>
    <n v="1"/>
    <n v="2300"/>
    <m/>
    <m/>
    <n v="1"/>
    <n v="2300"/>
    <n v="2300"/>
    <n v="0"/>
    <n v="0"/>
  </r>
  <r>
    <s v="000000100"/>
    <x v="0"/>
    <s v="721分光光度计"/>
    <s v="FIENGUANGDUJI"/>
    <s v="2003-03-01"/>
    <x v="0"/>
    <n v="1"/>
    <n v="2300"/>
    <m/>
    <m/>
    <n v="1"/>
    <n v="2300"/>
    <n v="2300"/>
    <n v="0"/>
    <n v="0"/>
  </r>
  <r>
    <s v="000000644"/>
    <x v="3"/>
    <s v="护理模型"/>
    <s v=""/>
    <s v="2003-02-25"/>
    <x v="0"/>
    <n v="6"/>
    <n v="1"/>
    <m/>
    <m/>
    <n v="6"/>
    <n v="1"/>
    <n v="0"/>
    <n v="1"/>
    <n v="1"/>
  </r>
  <r>
    <s v="000000179"/>
    <x v="0"/>
    <s v="显示器"/>
    <s v="联想LX-GJ556D"/>
    <s v="2002-06-20"/>
    <x v="0"/>
    <n v="1"/>
    <n v="900"/>
    <m/>
    <m/>
    <n v="1"/>
    <n v="900"/>
    <n v="900"/>
    <n v="0"/>
    <n v="0"/>
  </r>
  <r>
    <s v="000000209"/>
    <x v="0"/>
    <s v="女性外生殖器解剖模型"/>
    <s v="塑胶"/>
    <s v="2002-03-14"/>
    <x v="0"/>
    <n v="1"/>
    <n v="88"/>
    <m/>
    <m/>
    <n v="1"/>
    <n v="88"/>
    <n v="88"/>
    <n v="0"/>
    <n v="0"/>
  </r>
  <r>
    <s v="000000402"/>
    <x v="2"/>
    <s v="黑板"/>
    <s v="300*120"/>
    <s v="2002-03-09"/>
    <x v="1"/>
    <n v="62"/>
    <n v="11780"/>
    <m/>
    <m/>
    <n v="62"/>
    <n v="11780"/>
    <n v="11780"/>
    <n v="0"/>
    <n v="0"/>
  </r>
  <r>
    <s v="000000056"/>
    <x v="0"/>
    <s v="电脑"/>
    <s v="WX500"/>
    <s v="2001-12-12"/>
    <x v="0"/>
    <n v="1"/>
    <n v="5685"/>
    <m/>
    <m/>
    <n v="1"/>
    <n v="5685"/>
    <n v="5685"/>
    <n v="0"/>
    <n v="0"/>
  </r>
  <r>
    <s v="000000357"/>
    <x v="2"/>
    <s v="铁靠背椅"/>
    <s v="单人"/>
    <s v="2001-10-04"/>
    <x v="0"/>
    <n v="20"/>
    <n v="2000"/>
    <m/>
    <m/>
    <n v="20"/>
    <n v="2000"/>
    <n v="2000"/>
    <n v="0"/>
    <n v="0"/>
  </r>
  <r>
    <s v="000000014"/>
    <x v="0"/>
    <s v="电焊机"/>
    <s v="B6-3157"/>
    <s v="2001-07-03"/>
    <x v="0"/>
    <n v="1"/>
    <n v="1200"/>
    <m/>
    <m/>
    <n v="1"/>
    <n v="1200"/>
    <n v="1200"/>
    <n v="0"/>
    <n v="0"/>
  </r>
  <r>
    <s v="000000075"/>
    <x v="0"/>
    <s v="音箱"/>
    <s v="奇声"/>
    <s v="2000-10-05"/>
    <x v="0"/>
    <n v="1"/>
    <n v="600"/>
    <m/>
    <m/>
    <n v="1"/>
    <n v="600"/>
    <n v="600"/>
    <n v="0"/>
    <n v="0"/>
  </r>
  <r>
    <s v="000000003"/>
    <x v="0"/>
    <s v="电焊机"/>
    <s v="B6-3157"/>
    <s v="1996-06-08"/>
    <x v="0"/>
    <n v="1"/>
    <n v="1500"/>
    <m/>
    <m/>
    <n v="1"/>
    <n v="1500"/>
    <n v="1500"/>
    <n v="0"/>
    <n v="0"/>
  </r>
  <r>
    <s v="000000925"/>
    <x v="2"/>
    <s v="铁床"/>
    <s v="单层"/>
    <s v="1994-09-14"/>
    <x v="0"/>
    <n v="4"/>
    <n v="820"/>
    <m/>
    <m/>
    <n v="4"/>
    <n v="820"/>
    <n v="820"/>
    <n v="0"/>
    <n v="0"/>
  </r>
  <r>
    <s v="000000931"/>
    <x v="2"/>
    <s v="尸池罩"/>
    <s v="有机玻璃180*50*60"/>
    <s v="1993-11-28"/>
    <x v="0"/>
    <n v="1"/>
    <n v="6750"/>
    <m/>
    <m/>
    <n v="1"/>
    <n v="6750"/>
    <n v="6750"/>
    <n v="0"/>
    <n v="0"/>
  </r>
  <r>
    <s v="000000230"/>
    <x v="2"/>
    <s v="铁单人床"/>
    <s v="200*100"/>
    <s v="1993-05-24"/>
    <x v="0"/>
    <n v="26"/>
    <n v="7800"/>
    <m/>
    <m/>
    <n v="26"/>
    <n v="7800"/>
    <n v="7800"/>
    <n v="0"/>
    <n v="0"/>
  </r>
  <r>
    <s v="000000111"/>
    <x v="2"/>
    <s v="写字台"/>
    <s v="三抽"/>
    <s v="1992-09-12"/>
    <x v="0"/>
    <n v="6"/>
    <n v="840"/>
    <m/>
    <m/>
    <n v="6"/>
    <n v="840"/>
    <n v="840"/>
    <n v="0"/>
    <n v="0"/>
  </r>
  <r>
    <s v="000000291"/>
    <x v="0"/>
    <s v="控温仪"/>
    <s v=""/>
    <s v="1992-07-18"/>
    <x v="0"/>
    <n v="1"/>
    <n v="311"/>
    <m/>
    <m/>
    <n v="1"/>
    <n v="311"/>
    <n v="311"/>
    <n v="0"/>
    <n v="0"/>
  </r>
  <r>
    <s v="000000482"/>
    <x v="1"/>
    <s v="铅球"/>
    <s v="5KG"/>
    <s v="1992-05-04"/>
    <x v="0"/>
    <n v="1"/>
    <n v="22"/>
    <m/>
    <m/>
    <n v="1"/>
    <n v="22"/>
    <n v="22"/>
    <n v="0"/>
    <n v="0"/>
  </r>
  <r>
    <s v="000000448"/>
    <x v="1"/>
    <s v="铅球"/>
    <s v="5KG"/>
    <s v="1992-05-04"/>
    <x v="0"/>
    <n v="1"/>
    <n v="22"/>
    <m/>
    <m/>
    <n v="1"/>
    <n v="22"/>
    <n v="22"/>
    <n v="0"/>
    <n v="0"/>
  </r>
  <r>
    <s v="000000475"/>
    <x v="1"/>
    <s v="铅球"/>
    <s v="5KG"/>
    <s v="1992-05-04"/>
    <x v="0"/>
    <n v="1"/>
    <n v="22"/>
    <m/>
    <m/>
    <n v="1"/>
    <n v="22"/>
    <n v="22"/>
    <n v="0"/>
    <n v="0"/>
  </r>
  <r>
    <s v="000000495"/>
    <x v="1"/>
    <s v="铅球"/>
    <s v="5KG"/>
    <s v="1992-05-04"/>
    <x v="0"/>
    <n v="1"/>
    <n v="22"/>
    <m/>
    <m/>
    <n v="1"/>
    <n v="22"/>
    <n v="22"/>
    <n v="0"/>
    <n v="0"/>
  </r>
  <r>
    <s v="000000058"/>
    <x v="1"/>
    <s v="铅球"/>
    <s v="5KG"/>
    <s v="1992-05-04"/>
    <x v="0"/>
    <n v="1"/>
    <n v="22"/>
    <m/>
    <m/>
    <n v="1"/>
    <n v="22"/>
    <n v="22"/>
    <n v="0"/>
    <n v="0"/>
  </r>
  <r>
    <s v="000000509"/>
    <x v="1"/>
    <s v="铅球"/>
    <s v="5KG"/>
    <s v="1992-05-04"/>
    <x v="0"/>
    <n v="1"/>
    <n v="22"/>
    <m/>
    <m/>
    <n v="1"/>
    <n v="22"/>
    <n v="22"/>
    <n v="0"/>
    <n v="0"/>
  </r>
  <r>
    <s v="000000502"/>
    <x v="1"/>
    <s v="铅球"/>
    <s v="5KG"/>
    <s v="1992-05-04"/>
    <x v="0"/>
    <n v="1"/>
    <n v="22"/>
    <m/>
    <m/>
    <n v="1"/>
    <n v="22"/>
    <n v="22"/>
    <n v="0"/>
    <n v="0"/>
  </r>
  <r>
    <s v="000000489"/>
    <x v="1"/>
    <s v="铅球"/>
    <s v="5KG"/>
    <s v="1992-05-04"/>
    <x v="0"/>
    <n v="1"/>
    <n v="22"/>
    <m/>
    <m/>
    <n v="1"/>
    <n v="22"/>
    <n v="22"/>
    <n v="0"/>
    <n v="0"/>
  </r>
  <r>
    <s v="000000461"/>
    <x v="1"/>
    <s v="铅球"/>
    <s v="5KG"/>
    <s v="1992-05-04"/>
    <x v="0"/>
    <n v="1"/>
    <n v="22"/>
    <m/>
    <m/>
    <n v="1"/>
    <n v="22"/>
    <n v="22"/>
    <n v="0"/>
    <n v="0"/>
  </r>
  <r>
    <s v="000000516"/>
    <x v="1"/>
    <s v="铅球"/>
    <s v="5KG"/>
    <s v="1992-05-04"/>
    <x v="0"/>
    <n v="1"/>
    <n v="22"/>
    <m/>
    <m/>
    <n v="1"/>
    <n v="22"/>
    <n v="22"/>
    <n v="0"/>
    <n v="0"/>
  </r>
  <r>
    <s v="000000454"/>
    <x v="1"/>
    <s v="铅球"/>
    <s v="5KG"/>
    <s v="1992-05-04"/>
    <x v="0"/>
    <n v="1"/>
    <n v="22"/>
    <m/>
    <m/>
    <n v="1"/>
    <n v="22"/>
    <n v="22"/>
    <n v="0"/>
    <n v="0"/>
  </r>
  <r>
    <s v="000000468"/>
    <x v="1"/>
    <s v="铅球"/>
    <s v="5KG"/>
    <s v="1992-05-04"/>
    <x v="0"/>
    <n v="1"/>
    <n v="22"/>
    <m/>
    <m/>
    <n v="1"/>
    <n v="22"/>
    <n v="22"/>
    <n v="0"/>
    <n v="0"/>
  </r>
  <r>
    <s v="000000049"/>
    <x v="1"/>
    <s v="海绵垫"/>
    <s v="1.8*1"/>
    <s v="1991-01-10"/>
    <x v="0"/>
    <n v="1"/>
    <n v="40"/>
    <m/>
    <m/>
    <n v="1"/>
    <n v="40"/>
    <n v="40"/>
    <n v="0"/>
    <n v="0"/>
  </r>
  <r>
    <s v="000000355"/>
    <x v="1"/>
    <s v="海绵垫"/>
    <s v="1.8*1"/>
    <s v="1991-01-10"/>
    <x v="0"/>
    <n v="1"/>
    <n v="40"/>
    <m/>
    <m/>
    <n v="1"/>
    <n v="40"/>
    <n v="40"/>
    <n v="0"/>
    <n v="0"/>
  </r>
  <r>
    <s v="000000039"/>
    <x v="1"/>
    <s v="山羊"/>
    <s v="海棉"/>
    <s v="1991-01-10"/>
    <x v="0"/>
    <n v="1"/>
    <n v="100"/>
    <m/>
    <m/>
    <n v="1"/>
    <n v="100"/>
    <n v="100"/>
    <n v="0"/>
    <n v="0"/>
  </r>
  <r>
    <s v="000000441"/>
    <x v="1"/>
    <s v="海绵垫"/>
    <s v="1.8*1"/>
    <s v="1991-01-10"/>
    <x v="0"/>
    <n v="1"/>
    <n v="40"/>
    <m/>
    <m/>
    <n v="1"/>
    <n v="40"/>
    <n v="40"/>
    <n v="0"/>
    <n v="0"/>
  </r>
  <r>
    <s v="000000379"/>
    <x v="1"/>
    <s v="海绵垫"/>
    <s v="1.8*1"/>
    <s v="1991-01-10"/>
    <x v="0"/>
    <n v="1"/>
    <n v="40"/>
    <m/>
    <m/>
    <n v="1"/>
    <n v="40"/>
    <n v="40"/>
    <n v="0"/>
    <n v="0"/>
  </r>
  <r>
    <s v="000000427"/>
    <x v="1"/>
    <s v="海绵垫"/>
    <s v="1.8*1"/>
    <s v="1991-01-10"/>
    <x v="0"/>
    <n v="1"/>
    <n v="40"/>
    <m/>
    <m/>
    <n v="1"/>
    <n v="40"/>
    <n v="40"/>
    <n v="0"/>
    <n v="0"/>
  </r>
  <r>
    <s v="000000420"/>
    <x v="1"/>
    <s v="海绵垫"/>
    <s v="1.8*1"/>
    <s v="1991-01-10"/>
    <x v="0"/>
    <n v="1"/>
    <n v="40"/>
    <m/>
    <m/>
    <n v="1"/>
    <n v="40"/>
    <n v="40"/>
    <n v="0"/>
    <n v="0"/>
  </r>
  <r>
    <s v="000000347"/>
    <x v="1"/>
    <s v="海绵垫"/>
    <s v="1.8*1"/>
    <s v="1991-01-10"/>
    <x v="0"/>
    <n v="1"/>
    <n v="40"/>
    <m/>
    <m/>
    <n v="1"/>
    <n v="40"/>
    <n v="40"/>
    <n v="0"/>
    <n v="0"/>
  </r>
  <r>
    <s v="000000363"/>
    <x v="1"/>
    <s v="海绵垫"/>
    <s v="1.8*1"/>
    <s v="1991-01-10"/>
    <x v="0"/>
    <n v="1"/>
    <n v="40"/>
    <m/>
    <m/>
    <n v="1"/>
    <n v="40"/>
    <n v="40"/>
    <n v="0"/>
    <n v="0"/>
  </r>
  <r>
    <s v="000000434"/>
    <x v="1"/>
    <s v="海绵垫"/>
    <s v="1.8*1"/>
    <s v="1991-01-10"/>
    <x v="0"/>
    <n v="1"/>
    <n v="40"/>
    <m/>
    <m/>
    <n v="1"/>
    <n v="40"/>
    <n v="40"/>
    <n v="0"/>
    <n v="0"/>
  </r>
  <r>
    <s v="000000400"/>
    <x v="1"/>
    <s v="海绵垫"/>
    <s v="1.8*1"/>
    <s v="1991-01-10"/>
    <x v="0"/>
    <n v="1"/>
    <n v="40"/>
    <m/>
    <m/>
    <n v="1"/>
    <n v="40"/>
    <n v="40"/>
    <n v="0"/>
    <n v="0"/>
  </r>
  <r>
    <s v="000000394"/>
    <x v="1"/>
    <s v="海绵垫"/>
    <s v="1.8*1"/>
    <s v="1991-01-10"/>
    <x v="0"/>
    <n v="1"/>
    <n v="40"/>
    <m/>
    <m/>
    <n v="1"/>
    <n v="40"/>
    <n v="40"/>
    <n v="0"/>
    <n v="0"/>
  </r>
  <r>
    <s v="000000413"/>
    <x v="1"/>
    <s v="海绵垫"/>
    <s v="1.8*1"/>
    <s v="1991-01-10"/>
    <x v="0"/>
    <n v="1"/>
    <n v="40"/>
    <m/>
    <m/>
    <n v="1"/>
    <n v="40"/>
    <n v="40"/>
    <n v="0"/>
    <n v="0"/>
  </r>
  <r>
    <s v="000000371"/>
    <x v="1"/>
    <s v="海绵垫"/>
    <s v="1.8*1"/>
    <s v="1991-01-10"/>
    <x v="0"/>
    <n v="1"/>
    <n v="40"/>
    <m/>
    <m/>
    <n v="1"/>
    <n v="40"/>
    <n v="40"/>
    <n v="0"/>
    <n v="0"/>
  </r>
  <r>
    <s v="000000387"/>
    <x v="1"/>
    <s v="海绵垫"/>
    <s v="1.8*1"/>
    <s v="1991-01-10"/>
    <x v="0"/>
    <n v="1"/>
    <n v="40"/>
    <m/>
    <m/>
    <n v="1"/>
    <n v="40"/>
    <n v="40"/>
    <n v="0"/>
    <n v="0"/>
  </r>
  <r>
    <s v="000000407"/>
    <x v="1"/>
    <s v="海绵垫"/>
    <s v="1.8*1"/>
    <s v="1991-01-10"/>
    <x v="0"/>
    <n v="1"/>
    <n v="40"/>
    <m/>
    <m/>
    <n v="1"/>
    <n v="40"/>
    <n v="40"/>
    <n v="0"/>
    <n v="0"/>
  </r>
  <r>
    <s v="000000283"/>
    <x v="0"/>
    <s v="电动恒温箱"/>
    <s v="HHB11500"/>
    <s v="1990-11-01"/>
    <x v="0"/>
    <n v="1"/>
    <n v="700"/>
    <m/>
    <m/>
    <n v="1"/>
    <n v="700"/>
    <n v="700"/>
    <n v="0"/>
    <n v="0"/>
  </r>
  <r>
    <s v="000000275"/>
    <x v="0"/>
    <s v="水温箱"/>
    <s v="AHB11500"/>
    <s v="1990-11-01"/>
    <x v="0"/>
    <n v="1"/>
    <n v="200"/>
    <m/>
    <m/>
    <n v="1"/>
    <n v="200"/>
    <n v="200"/>
    <n v="0"/>
    <n v="0"/>
  </r>
  <r>
    <s v="000000674"/>
    <x v="3"/>
    <s v="建筑模型"/>
    <s v=""/>
    <s v="1990-10-25"/>
    <x v="0"/>
    <n v="1"/>
    <n v="800"/>
    <m/>
    <m/>
    <n v="1"/>
    <n v="800"/>
    <n v="0"/>
    <n v="800"/>
    <n v="800"/>
  </r>
  <r>
    <s v="000001061"/>
    <x v="0"/>
    <s v="电热恒温箱"/>
    <s v="HHB11500"/>
    <s v="1990-10-25"/>
    <x v="0"/>
    <n v="1"/>
    <n v="700"/>
    <m/>
    <m/>
    <n v="1"/>
    <n v="700"/>
    <n v="700"/>
    <n v="0"/>
    <n v="0"/>
  </r>
  <r>
    <s v="000000949"/>
    <x v="2"/>
    <s v="单柜书架"/>
    <s v="五层"/>
    <s v="1990-10-25"/>
    <x v="0"/>
    <n v="5"/>
    <n v="500"/>
    <m/>
    <m/>
    <n v="5"/>
    <n v="500"/>
    <n v="500"/>
    <n v="0"/>
    <n v="0"/>
  </r>
  <r>
    <s v="000000183"/>
    <x v="2"/>
    <s v="电视柜"/>
    <s v="80*60"/>
    <s v="1990-08-25"/>
    <x v="0"/>
    <n v="4"/>
    <n v="120"/>
    <m/>
    <m/>
    <n v="4"/>
    <n v="120"/>
    <n v="120"/>
    <n v="0"/>
    <n v="0"/>
  </r>
  <r>
    <s v="000000175"/>
    <x v="2"/>
    <s v="工具柜"/>
    <s v="单门"/>
    <s v="1990-08-25"/>
    <x v="0"/>
    <n v="2"/>
    <n v="90"/>
    <m/>
    <m/>
    <n v="2"/>
    <n v="90"/>
    <n v="90"/>
    <n v="0"/>
    <n v="0"/>
  </r>
  <r>
    <s v="000000044"/>
    <x v="1"/>
    <s v="针灸模型"/>
    <s v="石膏"/>
    <s v="1990-01-10"/>
    <x v="0"/>
    <n v="1"/>
    <n v="74"/>
    <m/>
    <m/>
    <n v="1"/>
    <n v="74"/>
    <n v="74"/>
    <n v="0"/>
    <n v="0"/>
  </r>
  <r>
    <s v="000000034"/>
    <x v="1"/>
    <s v="耳针放大"/>
    <s v="钢"/>
    <s v="1990-01-10"/>
    <x v="0"/>
    <n v="1"/>
    <n v="90"/>
    <m/>
    <m/>
    <n v="1"/>
    <n v="90"/>
    <n v="90"/>
    <n v="0"/>
    <n v="0"/>
  </r>
  <r>
    <s v="000000885"/>
    <x v="2"/>
    <s v="实验桌"/>
    <s v="300*100CM"/>
    <s v="1983-10-15"/>
    <x v="0"/>
    <n v="6"/>
    <n v="2100"/>
    <m/>
    <m/>
    <n v="6"/>
    <n v="2100"/>
    <n v="210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2" autoFormatId="1" applyNumberFormats="0" applyBorderFormats="0" applyFontFormats="0" applyPatternFormats="0" applyAlignmentFormats="0" applyWidthHeightFormats="1" dataCaption="数据" updatedVersion="4" minRefreshableVersion="3" createdVersion="4" mergeItem="1" useAutoFormatting="1" compact="0" indent="0" compactData="0" gridDropZones="1" showDrill="0">
  <location ref="A3:K19" firstHeaderRow="1" firstDataRow="2" firstDataCol="2"/>
  <pivotFields count="15">
    <pivotField compact="0" outline="0" subtotalTop="0" showAll="0" includeNewItemsInFilter="1"/>
    <pivotField axis="axisRow" compact="0" outline="0" subtotalTop="0" showAll="0" includeNewItemsInFilter="1">
      <items count="5">
        <item x="2"/>
        <item x="0"/>
        <item x="3"/>
        <item x="1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7">
        <item x="0"/>
        <item m="1" x="4"/>
        <item x="2"/>
        <item m="1" x="5"/>
        <item x="1"/>
        <item x="3"/>
        <item t="default"/>
      </items>
    </pivotField>
    <pivotField dataField="1" compact="0" defaultSubtotal="0" outline="0" numFmtId="176" showAll="0"/>
    <pivotField dataField="1" compact="0" defaultSubtotal="0" outline="0" numFmtId="177" showAll="0"/>
    <pivotField dataField="1" compact="0" defaultSubtotal="0" outline="0" showAll="0"/>
    <pivotField dataField="1" compact="0" defaultSubtotal="0" outline="0" showAll="0"/>
    <pivotField dataField="1" compact="0" defaultSubtotal="0" outline="0" numFmtId="177" showAll="0"/>
    <pivotField dataField="1" compact="0" defaultSubtotal="0" outline="0" numFmtId="177" showAll="0"/>
    <pivotField dataField="1" compact="0" outline="0" subtotalTop="0" numFmtId="177" showAll="0" includeNewItemsInFilter="1"/>
    <pivotField dataField="1" compact="0" outline="0" subtotalTop="0" numFmtId="177" showAll="0" includeNewItemsInFilter="1"/>
    <pivotField dataField="1" compact="0" outline="0" subtotalTop="0" numFmtId="177" showAll="0" includeNewItemsInFilter="1"/>
  </pivotFields>
  <rowFields count="2">
    <field x="1"/>
    <field x="5"/>
  </rowFields>
  <rowItems count="15">
    <i>
      <x/>
      <x/>
    </i>
    <i r="1">
      <x v="4"/>
    </i>
    <i r="1">
      <x v="5"/>
    </i>
    <i t="default">
      <x/>
    </i>
    <i>
      <x v="1"/>
      <x/>
    </i>
    <i r="1">
      <x v="2"/>
    </i>
    <i r="1">
      <x v="4"/>
    </i>
    <i t="default">
      <x v="1"/>
    </i>
    <i>
      <x v="2"/>
      <x/>
    </i>
    <i t="default">
      <x v="2"/>
    </i>
    <i>
      <x v="3"/>
      <x/>
    </i>
    <i r="1">
      <x v="2"/>
    </i>
    <i r="1">
      <x v="4"/>
    </i>
    <i t="default">
      <x v="3"/>
    </i>
    <i t="grand">
      <x/>
    </i>
  </rowItems>
  <colFields count="1">
    <field x="-2"/>
  </colFields>
  <colItems count="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</colItems>
  <dataFields count="9">
    <dataField name="求和项:账面数量" fld="6" baseField="0" baseItem="0"/>
    <dataField name="求和项:账面价值" fld="7" baseField="0" baseItem="0"/>
    <dataField name="求和项:会计差错调整数量" fld="8" baseField="5" baseItem="0"/>
    <dataField name="求和项:会计差错调整金额" fld="9" baseField="5" baseItem="0"/>
    <dataField name="求和项:损失数量" fld="10" baseField="0" baseItem="0"/>
    <dataField name="求和项:损失金额" fld="11" baseField="0" baseItem="0"/>
    <dataField name="累计折旧 " fld="12" baseField="5" baseItem="0"/>
    <dataField name="申报损失金额 " fld="13" baseField="5" baseItem="0"/>
    <dataField name="待鉴证金额 " fld="14" baseField="5" baseItem="0"/>
  </dataFields>
  <pivotTableStyleInfo name="数据透视表样式 1" showRowHeaders="1" showColHeaders="1" showLastColumn="1"/>
</pivotTableDefinition>
</file>

<file path=xl/pivotTables/pivotTable2.xml><?xml version="1.0" encoding="utf-8"?>
<pivotTableDefinition xmlns="http://schemas.openxmlformats.org/spreadsheetml/2006/main" name="数据透视表1" cacheId="2" autoFormatId="1" applyNumberFormats="0" applyBorderFormats="0" applyFontFormats="0" applyPatternFormats="0" applyAlignmentFormats="0" applyWidthHeightFormats="1" dataCaption="数据" updatedVersion="4" minRefreshableVersion="3" createdVersion="4" mergeItem="1" useAutoFormatting="1" compact="0" indent="0" compactData="0" gridDropZones="1" showDrill="0">
  <location ref="A3:K19" firstHeaderRow="1" firstDataRow="2" firstDataCol="2"/>
  <pivotFields count="15">
    <pivotField compact="0" outline="0" subtotalTop="0" showAll="0" includeNewItemsInFilter="1"/>
    <pivotField axis="axisRow" compact="0" outline="0" subtotalTop="0" showAll="0" includeNewItemsInFilter="1">
      <items count="5">
        <item x="2"/>
        <item x="0"/>
        <item x="3"/>
        <item x="1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7">
        <item x="0"/>
        <item m="1" x="4"/>
        <item x="2"/>
        <item m="1" x="5"/>
        <item x="1"/>
        <item x="3"/>
        <item t="default"/>
      </items>
    </pivotField>
    <pivotField dataField="1" compact="0" defaultSubtotal="0" outline="0" numFmtId="176" showAll="0"/>
    <pivotField dataField="1" compact="0" defaultSubtotal="0" outline="0" numFmtId="177" showAll="0"/>
    <pivotField dataField="1" compact="0" defaultSubtotal="0" outline="0" showAll="0"/>
    <pivotField dataField="1" compact="0" defaultSubtotal="0" outline="0" showAll="0"/>
    <pivotField dataField="1" compact="0" defaultSubtotal="0" outline="0" numFmtId="177" showAll="0"/>
    <pivotField dataField="1" compact="0" defaultSubtotal="0" outline="0" numFmtId="177" showAll="0"/>
    <pivotField dataField="1" compact="0" outline="0" subtotalTop="0" numFmtId="177" showAll="0" includeNewItemsInFilter="1"/>
    <pivotField dataField="1" compact="0" outline="0" subtotalTop="0" numFmtId="177" showAll="0" includeNewItemsInFilter="1"/>
    <pivotField dataField="1" compact="0" outline="0" subtotalTop="0" numFmtId="177" showAll="0" includeNewItemsInFilter="1"/>
  </pivotFields>
  <rowFields count="2">
    <field x="5"/>
    <field x="1"/>
  </rowFields>
  <rowItems count="15">
    <i>
      <x/>
      <x/>
    </i>
    <i r="1">
      <x v="1"/>
    </i>
    <i r="1">
      <x v="2"/>
    </i>
    <i r="1">
      <x v="3"/>
    </i>
    <i t="default">
      <x/>
    </i>
    <i>
      <x v="2"/>
      <x v="1"/>
    </i>
    <i r="1">
      <x v="3"/>
    </i>
    <i t="default">
      <x v="2"/>
    </i>
    <i>
      <x v="4"/>
      <x/>
    </i>
    <i r="1">
      <x v="1"/>
    </i>
    <i r="1">
      <x v="3"/>
    </i>
    <i t="default">
      <x v="4"/>
    </i>
    <i>
      <x v="5"/>
      <x/>
    </i>
    <i t="default">
      <x v="5"/>
    </i>
    <i t="grand">
      <x/>
    </i>
  </rowItems>
  <colFields count="1">
    <field x="-2"/>
  </colFields>
  <colItems count="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</colItems>
  <dataFields count="9">
    <dataField name="求和项:账面数量" fld="6" baseField="0" baseItem="0"/>
    <dataField name="求和项:账面价值" fld="7" baseField="0" baseItem="0"/>
    <dataField name="求和项:会计差错调整数量" fld="8" baseField="1" baseItem="3"/>
    <dataField name="求和项:会计差错调整金额" fld="9" baseField="1" baseItem="3"/>
    <dataField name="求和项:损失数量" fld="10" baseField="0" baseItem="0"/>
    <dataField name="求和项:损失金额" fld="11" baseField="0" baseItem="0"/>
    <dataField name="累计折旧 " fld="12" baseField="1" baseItem="0"/>
    <dataField name="申报损失金额 " fld="13" baseField="1" baseItem="0"/>
    <dataField name="待鉴证金额 " fld="14" baseField="1" baseItem="0"/>
  </dataFields>
  <pivotTableStyleInfo name="数据透视表样式 1" showRowHeaders="1" showColHeaders="1" showLastColumn="1"/>
</pivotTableDefinition>
</file>

<file path=xl/pivotTables/pivotTable3.xml><?xml version="1.0" encoding="utf-8"?>
<pivotTableDefinition xmlns="http://schemas.openxmlformats.org/spreadsheetml/2006/main" name="数据透视表3" cacheId="1" autoFormatId="1" applyNumberFormats="0" applyBorderFormats="0" applyFontFormats="0" applyPatternFormats="0" applyAlignmentFormats="0" applyWidthHeightFormats="1" dataCaption="数据" updatedVersion="4" minRefreshableVersion="3" createdVersion="4" mergeItem="1" useAutoFormatting="1" compact="0" indent="0" compactData="0" gridDropZones="1" showDrill="0">
  <location ref="A3:L26" firstHeaderRow="1" firstDataRow="2" firstDataCol="3"/>
  <pivotFields count="20">
    <pivotField compact="0" outline="0" subtotalTop="0" showAll="0" includeNewItemsInFilter="1"/>
    <pivotField axis="axisRow" compact="0" outline="0" subtotalTop="0" showAll="0" includeNewItemsInFilter="1">
      <items count="5">
        <item x="2"/>
        <item x="0"/>
        <item x="3"/>
        <item x="1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5">
        <item x="0"/>
        <item x="2"/>
        <item x="3"/>
        <item x="1"/>
        <item t="default"/>
      </items>
    </pivotField>
    <pivotField dataField="1" compact="0" defaultSubtotal="0" outline="0" numFmtId="176" showAll="0"/>
    <pivotField dataField="1" compact="0" defaultSubtotal="0" outline="0" numFmtId="177" showAll="0"/>
    <pivotField dataField="1" compact="0" defaultSubtotal="0" outline="0" showAll="0"/>
    <pivotField dataField="1" compact="0" defaultSubtotal="0" outline="0" showAll="0"/>
    <pivotField dataField="1" compact="0" defaultSubtotal="0" outline="0" numFmtId="177" showAll="0"/>
    <pivotField dataField="1" compact="0" defaultSubtotal="0" outline="0" numFmtId="177" showAll="0"/>
    <pivotField dataField="1" compact="0" outline="0" subtotalTop="0" numFmtId="177" showAll="0" includeNewItemsInFilter="1"/>
    <pivotField dataField="1" compact="0" outline="0" subtotalTop="0" numFmtId="177" showAll="0" includeNewItemsInFilter="1"/>
    <pivotField dataField="1" compact="0" outline="0" subtotalTop="0" numFmtId="177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4">
        <item x="1"/>
        <item x="2"/>
        <item x="0"/>
        <item t="default"/>
      </items>
    </pivotField>
  </pivotFields>
  <rowFields count="3">
    <field x="19"/>
    <field x="5"/>
    <field x="1"/>
  </rowFields>
  <rowItems count="22">
    <i>
      <x/>
      <x/>
      <x v="2"/>
    </i>
    <i t="default" r="1">
      <x/>
    </i>
    <i r="1">
      <x v="2"/>
      <x/>
    </i>
    <i t="default" r="1">
      <x v="2"/>
    </i>
    <i r="1">
      <x v="3"/>
      <x/>
    </i>
    <i r="2">
      <x v="1"/>
    </i>
    <i r="2">
      <x v="3"/>
    </i>
    <i t="default" r="1">
      <x v="3"/>
    </i>
    <i t="default">
      <x/>
    </i>
    <i>
      <x v="1"/>
      <x/>
      <x/>
    </i>
    <i t="default" r="1">
      <x/>
    </i>
    <i t="default">
      <x v="1"/>
    </i>
    <i>
      <x v="2"/>
      <x/>
      <x/>
    </i>
    <i r="2">
      <x v="1"/>
    </i>
    <i r="2">
      <x v="2"/>
    </i>
    <i r="2">
      <x v="3"/>
    </i>
    <i t="default" r="1">
      <x/>
    </i>
    <i r="1">
      <x v="1"/>
      <x v="1"/>
    </i>
    <i r="2">
      <x v="3"/>
    </i>
    <i t="default" r="1">
      <x v="1"/>
    </i>
    <i t="default">
      <x v="2"/>
    </i>
    <i t="grand">
      <x/>
    </i>
  </rowItems>
  <colFields count="1">
    <field x="-2"/>
  </colFields>
  <colItems count="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</colItems>
  <dataFields count="9">
    <dataField name="求和项:账面数量" fld="6" baseField="0" baseItem="0"/>
    <dataField name="求和项:账面价值" fld="7" baseField="0" baseItem="0"/>
    <dataField name="求和项:会计差错调整数量" fld="8" baseField="5" baseItem="3"/>
    <dataField name="求和项:会计差错调整金额" fld="9" baseField="5" baseItem="3"/>
    <dataField name="求和项:损失数量" fld="10" baseField="0" baseItem="0"/>
    <dataField name="求和项:损失金额" fld="11" baseField="0" baseItem="0"/>
    <dataField name="求和项:累计折旧" fld="12" baseField="0" baseItem="0"/>
    <dataField name="求和项:申报损失金额" fld="13" baseField="0" baseItem="0"/>
    <dataField name="求和项:待鉴证金额" fld="14" baseField="0" baseItem="0"/>
  </dataFields>
  <pivotTableStyleInfo showRowHeaders="1" showColHeaders="1" showLastColumn="1"/>
</pivotTableDefinition>
</file>

<file path=xl/pivotTables/pivotTable4.xml><?xml version="1.0" encoding="utf-8"?>
<pivotTableDefinition xmlns="http://schemas.openxmlformats.org/spreadsheetml/2006/main" name="数据透视表2" cacheId="0" autoFormatId="1" applyNumberFormats="0" applyBorderFormats="0" applyFontFormats="0" applyPatternFormats="0" applyAlignmentFormats="0" applyWidthHeightFormats="1" dataCaption="数据" updatedVersion="4" createdVersion="1" useAutoFormatting="1" compact="0" indent="0" compactData="0" gridDropZones="1" showDrill="0">
  <location ref="A3:F9" firstHeaderRow="1" firstDataRow="2" firstDataCol="2"/>
  <pivotFields count="13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x="0"/>
        <item x="1"/>
        <item t="default"/>
      </items>
    </pivotField>
    <pivotField dataField="1" compact="0" outline="0" subtotalTop="0" numFmtId="176" showAll="0" includeNewItemsInFilter="1"/>
    <pivotField dataField="1" compact="0" outline="0" subtotalTop="0" numFmtId="177" showAll="0" includeNewItemsInFilter="1"/>
    <pivotField dataField="1" compact="0" outline="0" subtotalTop="0" numFmtId="177" showAll="0" includeNewItemsInFilter="1"/>
    <pivotField dataField="1" compact="0" outline="0" subtotalTop="0" numFmtId="177" showAll="0" includeNewItemsInFilter="1"/>
    <pivotField compact="0" outline="0" subtotalTop="0" numFmtId="177" showAll="0" includeNewItemsInFilter="1"/>
    <pivotField compact="0" outline="0" subtotalTop="0" showAll="0" includeNewItemsInFilter="1"/>
    <pivotField axis="axisRow" compact="0" defaultSubtotal="0" outline="0" subtotalTop="0" showAll="0" includeNewItemsInFilter="1">
      <items count="4">
        <item x="3"/>
        <item x="1"/>
        <item x="2"/>
        <item x="0"/>
      </items>
    </pivotField>
  </pivotFields>
  <rowFields count="2">
    <field x="12"/>
    <field x="5"/>
  </rowFields>
  <rowItems count="5">
    <i>
      <x/>
      <x v="1"/>
    </i>
    <i>
      <x v="1"/>
      <x/>
    </i>
    <i>
      <x v="2"/>
      <x v="1"/>
    </i>
    <i>
      <x v="3"/>
      <x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求和项:数量" fld="6" baseField="0" baseItem="0"/>
    <dataField name="求和项:价值" fld="7" baseField="0" baseItem="0"/>
    <dataField name="求和项:累计折旧" fld="8" baseField="0" baseItem="0"/>
    <dataField name="求和项:申报损失金额" fld="9" baseField="0" baseItem="0"/>
  </dataFields>
  <formats count="8">
    <format dxfId="0">
      <pivotArea dataOnly="0" labelOnly="1" outline="0" fieldPosition="0">
        <references count="1">
          <reference field="12" count="1" defaultSubtotal="1">
            <x v="0"/>
          </reference>
        </references>
      </pivotArea>
    </format>
    <format dxfId="1">
      <pivotArea dataOnly="0" labelOnly="1" outline="0" fieldPosition="0">
        <references count="1">
          <reference field="12" count="1" defaultSubtotal="1">
            <x v="1"/>
          </reference>
        </references>
      </pivotArea>
    </format>
    <format dxfId="2">
      <pivotArea dataOnly="0" labelOnly="1" outline="0" fieldPosition="0">
        <references count="1">
          <reference field="12" count="1" defaultSubtotal="1">
            <x v="2"/>
          </reference>
        </references>
      </pivotArea>
    </format>
    <format dxfId="3">
      <pivotArea dataOnly="0" labelOnly="1" outline="0" fieldPosition="0">
        <references count="1">
          <reference field="12" count="1" defaultSubtotal="1">
            <x v="3"/>
          </reference>
        </references>
      </pivotArea>
    </format>
    <format dxfId="4">
      <pivotArea type="origin" dataOnly="0" labelOnly="1" outline="0" fieldPosition="0"/>
    </format>
    <format dxfId="5">
      <pivotArea field="12" type="button" dataOnly="0" labelOnly="1" outline="0" fieldPosition="0"/>
    </format>
    <format dxfId="6">
      <pivotArea dataOnly="0" labelOnly="1" outline="0" fieldPosition="0">
        <references count="1">
          <reference field="12" count="0"/>
        </references>
      </pivotArea>
    </format>
    <format dxfId="7">
      <pivotArea dataOnly="0" labelOnly="1" grandRow="1" outline="0" fieldPosition="0"/>
    </format>
  </formats>
  <pivotTableStyleInfo showRowHeaders="1" showColHeaders="1" showLastColumn="1"/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opLeftCell="B1" workbookViewId="0">
      <selection activeCell="C5" sqref="C5:K19"/>
    </sheetView>
  </sheetViews>
  <sheetFormatPr defaultColWidth="9" defaultRowHeight="12.75"/>
  <cols>
    <col min="1" max="1" width="25.7142857142857" customWidth="1"/>
    <col min="2" max="2" width="13.7142857142857" customWidth="1"/>
    <col min="3" max="3" width="15.8571428571429" customWidth="1"/>
    <col min="4" max="4" width="15.8571428571429" style="15" customWidth="1"/>
    <col min="5" max="6" width="24.2857142857143" style="15" customWidth="1"/>
    <col min="7" max="8" width="15.8571428571429" style="15" customWidth="1"/>
    <col min="9" max="9" width="11.8571428571429" style="15" customWidth="1"/>
    <col min="10" max="10" width="13.8571428571429" style="15" customWidth="1"/>
    <col min="11" max="11" width="11.7142857142857" style="15" customWidth="1"/>
  </cols>
  <sheetData>
    <row r="1" ht="24.75" customHeight="1" spans="1:7">
      <c r="A1" s="71" t="s">
        <v>0</v>
      </c>
      <c r="B1" s="129"/>
      <c r="C1" s="129"/>
      <c r="D1" s="129"/>
      <c r="E1" s="129"/>
      <c r="F1" s="129"/>
      <c r="G1" s="129"/>
    </row>
    <row r="3" hidden="1" spans="1:11">
      <c r="A3" s="125"/>
      <c r="B3" s="125"/>
      <c r="C3" s="125" t="s">
        <v>1</v>
      </c>
      <c r="D3" s="125"/>
      <c r="E3" s="125"/>
      <c r="F3" s="125"/>
      <c r="G3" s="125"/>
      <c r="H3" s="125"/>
      <c r="I3" s="125"/>
      <c r="J3" s="125"/>
      <c r="K3" s="125"/>
    </row>
    <row r="4" spans="1:11">
      <c r="A4" s="125" t="s">
        <v>2</v>
      </c>
      <c r="B4" s="125" t="s">
        <v>3</v>
      </c>
      <c r="C4" s="127" t="s">
        <v>4</v>
      </c>
      <c r="D4" s="127" t="s">
        <v>5</v>
      </c>
      <c r="E4" s="127" t="s">
        <v>6</v>
      </c>
      <c r="F4" s="127" t="s">
        <v>7</v>
      </c>
      <c r="G4" s="127" t="s">
        <v>8</v>
      </c>
      <c r="H4" s="127" t="s">
        <v>9</v>
      </c>
      <c r="I4" s="127" t="s">
        <v>10</v>
      </c>
      <c r="J4" s="127" t="s">
        <v>11</v>
      </c>
      <c r="K4" s="127" t="s">
        <v>12</v>
      </c>
    </row>
    <row r="5" spans="1:11">
      <c r="A5" s="127" t="s">
        <v>13</v>
      </c>
      <c r="B5" s="127" t="s">
        <v>14</v>
      </c>
      <c r="C5" s="53">
        <v>113</v>
      </c>
      <c r="D5" s="53">
        <v>68829</v>
      </c>
      <c r="E5" s="53"/>
      <c r="F5" s="53"/>
      <c r="G5" s="53">
        <v>113</v>
      </c>
      <c r="H5" s="53">
        <v>68829</v>
      </c>
      <c r="I5" s="53">
        <v>68829</v>
      </c>
      <c r="J5" s="53">
        <v>0</v>
      </c>
      <c r="K5" s="53">
        <v>0</v>
      </c>
    </row>
    <row r="6" spans="1:11">
      <c r="A6" s="125"/>
      <c r="B6" s="127" t="s">
        <v>15</v>
      </c>
      <c r="C6" s="53">
        <v>63</v>
      </c>
      <c r="D6" s="53">
        <v>14580</v>
      </c>
      <c r="E6" s="53"/>
      <c r="F6" s="53"/>
      <c r="G6" s="53">
        <v>63</v>
      </c>
      <c r="H6" s="53">
        <v>14580</v>
      </c>
      <c r="I6" s="53">
        <v>14580</v>
      </c>
      <c r="J6" s="53">
        <v>0</v>
      </c>
      <c r="K6" s="53">
        <v>0</v>
      </c>
    </row>
    <row r="7" spans="1:11">
      <c r="A7" s="125"/>
      <c r="B7" s="127" t="s">
        <v>16</v>
      </c>
      <c r="C7" s="53">
        <v>504</v>
      </c>
      <c r="D7" s="53">
        <v>95760</v>
      </c>
      <c r="E7" s="53"/>
      <c r="F7" s="53"/>
      <c r="G7" s="53">
        <v>504</v>
      </c>
      <c r="H7" s="53">
        <v>95760</v>
      </c>
      <c r="I7" s="53">
        <v>95760</v>
      </c>
      <c r="J7" s="53">
        <v>0</v>
      </c>
      <c r="K7" s="53">
        <v>0</v>
      </c>
    </row>
    <row r="8" spans="1:11">
      <c r="A8" s="127" t="s">
        <v>17</v>
      </c>
      <c r="B8" s="125"/>
      <c r="C8" s="53">
        <v>680</v>
      </c>
      <c r="D8" s="53">
        <v>179169</v>
      </c>
      <c r="E8" s="53"/>
      <c r="F8" s="53"/>
      <c r="G8" s="53">
        <v>680</v>
      </c>
      <c r="H8" s="53">
        <v>179169</v>
      </c>
      <c r="I8" s="53">
        <v>179169</v>
      </c>
      <c r="J8" s="53">
        <v>0</v>
      </c>
      <c r="K8" s="53">
        <v>0</v>
      </c>
    </row>
    <row r="9" spans="1:11">
      <c r="A9" s="127" t="s">
        <v>18</v>
      </c>
      <c r="B9" s="127" t="s">
        <v>14</v>
      </c>
      <c r="C9" s="53">
        <v>217</v>
      </c>
      <c r="D9" s="53">
        <v>979121</v>
      </c>
      <c r="E9" s="53">
        <v>1</v>
      </c>
      <c r="F9" s="53"/>
      <c r="G9" s="53">
        <v>218</v>
      </c>
      <c r="H9" s="53">
        <v>979121</v>
      </c>
      <c r="I9" s="53">
        <v>979121</v>
      </c>
      <c r="J9" s="53">
        <v>0</v>
      </c>
      <c r="K9" s="53">
        <v>0</v>
      </c>
    </row>
    <row r="10" spans="1:11">
      <c r="A10" s="125"/>
      <c r="B10" s="127" t="s">
        <v>19</v>
      </c>
      <c r="C10" s="53">
        <v>1</v>
      </c>
      <c r="D10" s="53">
        <v>74000</v>
      </c>
      <c r="E10" s="53"/>
      <c r="F10" s="53"/>
      <c r="G10" s="53">
        <v>1</v>
      </c>
      <c r="H10" s="53">
        <v>74000</v>
      </c>
      <c r="I10" s="53">
        <v>74000</v>
      </c>
      <c r="J10" s="53">
        <v>0</v>
      </c>
      <c r="K10" s="53">
        <v>0</v>
      </c>
    </row>
    <row r="11" spans="1:11">
      <c r="A11" s="125"/>
      <c r="B11" s="127" t="s">
        <v>15</v>
      </c>
      <c r="C11" s="53">
        <v>6</v>
      </c>
      <c r="D11" s="53">
        <v>13700</v>
      </c>
      <c r="E11" s="53"/>
      <c r="F11" s="53"/>
      <c r="G11" s="53">
        <v>6</v>
      </c>
      <c r="H11" s="53">
        <v>13700</v>
      </c>
      <c r="I11" s="53">
        <v>13700</v>
      </c>
      <c r="J11" s="53">
        <v>0</v>
      </c>
      <c r="K11" s="53">
        <v>0</v>
      </c>
    </row>
    <row r="12" spans="1:11">
      <c r="A12" s="127" t="s">
        <v>20</v>
      </c>
      <c r="B12" s="125"/>
      <c r="C12" s="53">
        <v>224</v>
      </c>
      <c r="D12" s="53">
        <v>1066821</v>
      </c>
      <c r="E12" s="53">
        <v>1</v>
      </c>
      <c r="F12" s="53"/>
      <c r="G12" s="53">
        <v>225</v>
      </c>
      <c r="H12" s="53">
        <v>1066821</v>
      </c>
      <c r="I12" s="53">
        <v>1066821</v>
      </c>
      <c r="J12" s="53">
        <v>0</v>
      </c>
      <c r="K12" s="53">
        <v>0</v>
      </c>
    </row>
    <row r="13" spans="1:11">
      <c r="A13" s="127" t="s">
        <v>21</v>
      </c>
      <c r="B13" s="127" t="s">
        <v>14</v>
      </c>
      <c r="C13" s="53">
        <v>8</v>
      </c>
      <c r="D13" s="53">
        <v>35801</v>
      </c>
      <c r="E13" s="53"/>
      <c r="F13" s="53"/>
      <c r="G13" s="53">
        <v>8</v>
      </c>
      <c r="H13" s="53">
        <v>35801</v>
      </c>
      <c r="I13" s="53">
        <v>0</v>
      </c>
      <c r="J13" s="53">
        <v>35801</v>
      </c>
      <c r="K13" s="53">
        <v>35801</v>
      </c>
    </row>
    <row r="14" spans="1:11">
      <c r="A14" s="127" t="s">
        <v>22</v>
      </c>
      <c r="B14" s="125"/>
      <c r="C14" s="53">
        <v>8</v>
      </c>
      <c r="D14" s="53">
        <v>35801</v>
      </c>
      <c r="E14" s="53"/>
      <c r="F14" s="53"/>
      <c r="G14" s="53">
        <v>8</v>
      </c>
      <c r="H14" s="53">
        <v>35801</v>
      </c>
      <c r="I14" s="53">
        <v>0</v>
      </c>
      <c r="J14" s="53">
        <v>35801</v>
      </c>
      <c r="K14" s="53">
        <v>35801</v>
      </c>
    </row>
    <row r="15" spans="1:11">
      <c r="A15" s="127" t="s">
        <v>23</v>
      </c>
      <c r="B15" s="127" t="s">
        <v>14</v>
      </c>
      <c r="C15" s="53">
        <v>102</v>
      </c>
      <c r="D15" s="53">
        <v>365905.37</v>
      </c>
      <c r="E15" s="53"/>
      <c r="F15" s="53"/>
      <c r="G15" s="53">
        <v>102</v>
      </c>
      <c r="H15" s="53">
        <v>365905.37</v>
      </c>
      <c r="I15" s="53">
        <v>365905.37</v>
      </c>
      <c r="J15" s="53">
        <v>0</v>
      </c>
      <c r="K15" s="53">
        <v>0</v>
      </c>
    </row>
    <row r="16" spans="1:11">
      <c r="A16" s="125"/>
      <c r="B16" s="127" t="s">
        <v>19</v>
      </c>
      <c r="C16" s="53">
        <v>2</v>
      </c>
      <c r="D16" s="53">
        <v>136000</v>
      </c>
      <c r="E16" s="53"/>
      <c r="F16" s="53"/>
      <c r="G16" s="53">
        <v>2</v>
      </c>
      <c r="H16" s="53">
        <v>136000</v>
      </c>
      <c r="I16" s="53">
        <v>136000</v>
      </c>
      <c r="J16" s="53">
        <v>0</v>
      </c>
      <c r="K16" s="53">
        <v>0</v>
      </c>
    </row>
    <row r="17" spans="1:11">
      <c r="A17" s="125"/>
      <c r="B17" s="127" t="s">
        <v>15</v>
      </c>
      <c r="C17" s="53">
        <v>9</v>
      </c>
      <c r="D17" s="53">
        <v>58560</v>
      </c>
      <c r="E17" s="53">
        <v>5</v>
      </c>
      <c r="F17" s="53"/>
      <c r="G17" s="53">
        <v>14</v>
      </c>
      <c r="H17" s="53">
        <v>58560</v>
      </c>
      <c r="I17" s="53">
        <v>58560</v>
      </c>
      <c r="J17" s="53">
        <v>0</v>
      </c>
      <c r="K17" s="53">
        <v>0</v>
      </c>
    </row>
    <row r="18" spans="1:11">
      <c r="A18" s="127" t="s">
        <v>24</v>
      </c>
      <c r="B18" s="125"/>
      <c r="C18" s="53">
        <v>113</v>
      </c>
      <c r="D18" s="53">
        <v>560465.37</v>
      </c>
      <c r="E18" s="53">
        <v>5</v>
      </c>
      <c r="F18" s="53"/>
      <c r="G18" s="53">
        <v>118</v>
      </c>
      <c r="H18" s="53">
        <v>560465.37</v>
      </c>
      <c r="I18" s="53">
        <v>560465.37</v>
      </c>
      <c r="J18" s="53">
        <v>0</v>
      </c>
      <c r="K18" s="53">
        <v>0</v>
      </c>
    </row>
    <row r="19" spans="1:11">
      <c r="A19" s="127" t="s">
        <v>25</v>
      </c>
      <c r="B19" s="125"/>
      <c r="C19" s="53">
        <v>1025</v>
      </c>
      <c r="D19" s="53">
        <v>1842256.37</v>
      </c>
      <c r="E19" s="53">
        <v>6</v>
      </c>
      <c r="F19" s="53"/>
      <c r="G19" s="53">
        <v>1031</v>
      </c>
      <c r="H19" s="53">
        <v>1842256.37</v>
      </c>
      <c r="I19" s="53">
        <v>1806455.37</v>
      </c>
      <c r="J19" s="53">
        <v>35801</v>
      </c>
      <c r="K19" s="53">
        <v>35801</v>
      </c>
    </row>
    <row r="20" spans="5:7">
      <c r="E20"/>
      <c r="F20"/>
      <c r="G20"/>
    </row>
    <row r="21" spans="5:7">
      <c r="E21"/>
      <c r="F21"/>
      <c r="G21"/>
    </row>
    <row r="22" spans="5:7">
      <c r="E22"/>
      <c r="F22"/>
      <c r="G22"/>
    </row>
  </sheetData>
  <mergeCells count="9">
    <mergeCell ref="A1:G1"/>
    <mergeCell ref="A8:B8"/>
    <mergeCell ref="A12:B12"/>
    <mergeCell ref="A14:B14"/>
    <mergeCell ref="A18:B18"/>
    <mergeCell ref="A19:B19"/>
    <mergeCell ref="A5:A7"/>
    <mergeCell ref="A9:A11"/>
    <mergeCell ref="A15:A17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opLeftCell="B1" workbookViewId="0">
      <selection activeCell="C5" sqref="C5:K19"/>
    </sheetView>
  </sheetViews>
  <sheetFormatPr defaultColWidth="9" defaultRowHeight="12.75"/>
  <cols>
    <col min="1" max="2" width="25.7142857142857" customWidth="1"/>
    <col min="3" max="3" width="15.8571428571429" customWidth="1"/>
    <col min="4" max="4" width="16.5714285714286" style="15" customWidth="1"/>
    <col min="5" max="6" width="24.2857142857143" style="15" customWidth="1"/>
    <col min="7" max="7" width="15.8571428571429" style="15" customWidth="1"/>
    <col min="8" max="8" width="16.5714285714286" style="15" customWidth="1"/>
    <col min="9" max="9" width="14" style="15" customWidth="1"/>
    <col min="10" max="10" width="13.8571428571429" style="15" customWidth="1"/>
    <col min="11" max="11" width="11.7142857142857" style="15" customWidth="1"/>
  </cols>
  <sheetData>
    <row r="1" ht="30.75" customHeight="1" spans="1:7">
      <c r="A1" s="123" t="s">
        <v>26</v>
      </c>
      <c r="B1" s="124"/>
      <c r="C1" s="124"/>
      <c r="D1" s="124"/>
      <c r="E1" s="124"/>
      <c r="F1" s="124"/>
      <c r="G1" s="124"/>
    </row>
    <row r="3" hidden="1" spans="1:11">
      <c r="A3" s="125"/>
      <c r="B3" s="125"/>
      <c r="C3" s="125" t="s">
        <v>1</v>
      </c>
      <c r="D3" s="126"/>
      <c r="E3" s="125"/>
      <c r="F3" s="125"/>
      <c r="G3" s="125"/>
      <c r="H3" s="126"/>
      <c r="I3" s="126"/>
      <c r="J3" s="126"/>
      <c r="K3" s="126"/>
    </row>
    <row r="4" ht="17.25" customHeight="1" spans="1:11">
      <c r="A4" s="125" t="s">
        <v>3</v>
      </c>
      <c r="B4" s="125" t="s">
        <v>2</v>
      </c>
      <c r="C4" s="127" t="s">
        <v>4</v>
      </c>
      <c r="D4" s="128" t="s">
        <v>5</v>
      </c>
      <c r="E4" s="127" t="s">
        <v>6</v>
      </c>
      <c r="F4" s="127" t="s">
        <v>7</v>
      </c>
      <c r="G4" s="127" t="s">
        <v>8</v>
      </c>
      <c r="H4" s="128" t="s">
        <v>9</v>
      </c>
      <c r="I4" s="128" t="s">
        <v>10</v>
      </c>
      <c r="J4" s="128" t="s">
        <v>11</v>
      </c>
      <c r="K4" s="128" t="s">
        <v>12</v>
      </c>
    </row>
    <row r="5" spans="1:11">
      <c r="A5" s="127" t="s">
        <v>14</v>
      </c>
      <c r="B5" s="127" t="s">
        <v>13</v>
      </c>
      <c r="C5" s="53">
        <v>113</v>
      </c>
      <c r="D5" s="15">
        <v>68829</v>
      </c>
      <c r="E5" s="53"/>
      <c r="F5" s="53"/>
      <c r="G5" s="53">
        <v>113</v>
      </c>
      <c r="H5" s="15">
        <v>68829</v>
      </c>
      <c r="I5" s="15">
        <v>68829</v>
      </c>
      <c r="J5" s="15">
        <v>0</v>
      </c>
      <c r="K5" s="15">
        <v>0</v>
      </c>
    </row>
    <row r="6" spans="1:11">
      <c r="A6" s="125"/>
      <c r="B6" s="127" t="s">
        <v>18</v>
      </c>
      <c r="C6" s="53">
        <v>217</v>
      </c>
      <c r="D6" s="15">
        <v>979121</v>
      </c>
      <c r="E6" s="53">
        <v>1</v>
      </c>
      <c r="F6" s="53"/>
      <c r="G6" s="53">
        <v>218</v>
      </c>
      <c r="H6" s="15">
        <v>979121</v>
      </c>
      <c r="I6" s="15">
        <v>979121</v>
      </c>
      <c r="J6" s="15">
        <v>0</v>
      </c>
      <c r="K6" s="15">
        <v>0</v>
      </c>
    </row>
    <row r="7" spans="1:11">
      <c r="A7" s="125"/>
      <c r="B7" s="127" t="s">
        <v>21</v>
      </c>
      <c r="C7" s="53">
        <v>8</v>
      </c>
      <c r="D7" s="15">
        <v>35801</v>
      </c>
      <c r="E7" s="53"/>
      <c r="F7" s="53"/>
      <c r="G7" s="53">
        <v>8</v>
      </c>
      <c r="H7" s="15">
        <v>35801</v>
      </c>
      <c r="I7" s="15">
        <v>0</v>
      </c>
      <c r="J7" s="15">
        <v>35801</v>
      </c>
      <c r="K7" s="15">
        <v>35801</v>
      </c>
    </row>
    <row r="8" spans="1:11">
      <c r="A8" s="125"/>
      <c r="B8" s="127" t="s">
        <v>23</v>
      </c>
      <c r="C8" s="53">
        <v>102</v>
      </c>
      <c r="D8" s="15">
        <v>365905.37</v>
      </c>
      <c r="E8" s="53"/>
      <c r="F8" s="53"/>
      <c r="G8" s="53">
        <v>102</v>
      </c>
      <c r="H8" s="15">
        <v>365905.37</v>
      </c>
      <c r="I8" s="15">
        <v>365905.37</v>
      </c>
      <c r="J8" s="15">
        <v>0</v>
      </c>
      <c r="K8" s="15">
        <v>0</v>
      </c>
    </row>
    <row r="9" spans="1:11">
      <c r="A9" s="127" t="s">
        <v>27</v>
      </c>
      <c r="B9" s="125"/>
      <c r="C9" s="53">
        <v>440</v>
      </c>
      <c r="D9" s="15">
        <v>1449656.37</v>
      </c>
      <c r="E9" s="53">
        <v>1</v>
      </c>
      <c r="F9" s="53"/>
      <c r="G9" s="53">
        <v>441</v>
      </c>
      <c r="H9" s="15">
        <v>1449656.37</v>
      </c>
      <c r="I9" s="15">
        <v>1413855.37</v>
      </c>
      <c r="J9" s="15">
        <v>35801</v>
      </c>
      <c r="K9" s="15">
        <v>35801</v>
      </c>
    </row>
    <row r="10" spans="1:11">
      <c r="A10" s="127" t="s">
        <v>19</v>
      </c>
      <c r="B10" s="127" t="s">
        <v>18</v>
      </c>
      <c r="C10" s="53">
        <v>1</v>
      </c>
      <c r="D10" s="15">
        <v>74000</v>
      </c>
      <c r="E10" s="53"/>
      <c r="F10" s="53"/>
      <c r="G10" s="53">
        <v>1</v>
      </c>
      <c r="H10" s="15">
        <v>74000</v>
      </c>
      <c r="I10" s="15">
        <v>74000</v>
      </c>
      <c r="J10" s="15">
        <v>0</v>
      </c>
      <c r="K10" s="15">
        <v>0</v>
      </c>
    </row>
    <row r="11" spans="1:11">
      <c r="A11" s="125"/>
      <c r="B11" s="127" t="s">
        <v>23</v>
      </c>
      <c r="C11" s="53">
        <v>2</v>
      </c>
      <c r="D11" s="15">
        <v>136000</v>
      </c>
      <c r="E11" s="53"/>
      <c r="F11" s="53"/>
      <c r="G11" s="53">
        <v>2</v>
      </c>
      <c r="H11" s="15">
        <v>136000</v>
      </c>
      <c r="I11" s="15">
        <v>136000</v>
      </c>
      <c r="J11" s="15">
        <v>0</v>
      </c>
      <c r="K11" s="15">
        <v>0</v>
      </c>
    </row>
    <row r="12" spans="1:11">
      <c r="A12" s="127" t="s">
        <v>28</v>
      </c>
      <c r="B12" s="125"/>
      <c r="C12" s="53">
        <v>3</v>
      </c>
      <c r="D12" s="15">
        <v>210000</v>
      </c>
      <c r="E12" s="53"/>
      <c r="F12" s="53"/>
      <c r="G12" s="53">
        <v>3</v>
      </c>
      <c r="H12" s="15">
        <v>210000</v>
      </c>
      <c r="I12" s="15">
        <v>210000</v>
      </c>
      <c r="J12" s="15">
        <v>0</v>
      </c>
      <c r="K12" s="15">
        <v>0</v>
      </c>
    </row>
    <row r="13" spans="1:11">
      <c r="A13" s="127" t="s">
        <v>15</v>
      </c>
      <c r="B13" s="127" t="s">
        <v>13</v>
      </c>
      <c r="C13" s="53">
        <v>63</v>
      </c>
      <c r="D13" s="15">
        <v>14580</v>
      </c>
      <c r="E13" s="53"/>
      <c r="F13" s="53"/>
      <c r="G13" s="53">
        <v>63</v>
      </c>
      <c r="H13" s="15">
        <v>14580</v>
      </c>
      <c r="I13" s="15">
        <v>14580</v>
      </c>
      <c r="J13" s="15">
        <v>0</v>
      </c>
      <c r="K13" s="15">
        <v>0</v>
      </c>
    </row>
    <row r="14" spans="1:11">
      <c r="A14" s="125"/>
      <c r="B14" s="127" t="s">
        <v>18</v>
      </c>
      <c r="C14" s="53">
        <v>6</v>
      </c>
      <c r="D14" s="15">
        <v>13700</v>
      </c>
      <c r="E14" s="53"/>
      <c r="F14" s="53"/>
      <c r="G14" s="53">
        <v>6</v>
      </c>
      <c r="H14" s="15">
        <v>13700</v>
      </c>
      <c r="I14" s="15">
        <v>13700</v>
      </c>
      <c r="J14" s="15">
        <v>0</v>
      </c>
      <c r="K14" s="15">
        <v>0</v>
      </c>
    </row>
    <row r="15" spans="1:11">
      <c r="A15" s="125"/>
      <c r="B15" s="127" t="s">
        <v>23</v>
      </c>
      <c r="C15" s="53">
        <v>9</v>
      </c>
      <c r="D15" s="15">
        <v>58560</v>
      </c>
      <c r="E15" s="53">
        <v>5</v>
      </c>
      <c r="F15" s="53"/>
      <c r="G15" s="53">
        <v>14</v>
      </c>
      <c r="H15" s="15">
        <v>58560</v>
      </c>
      <c r="I15" s="15">
        <v>58560</v>
      </c>
      <c r="J15" s="15">
        <v>0</v>
      </c>
      <c r="K15" s="15">
        <v>0</v>
      </c>
    </row>
    <row r="16" spans="1:11">
      <c r="A16" s="127" t="s">
        <v>29</v>
      </c>
      <c r="B16" s="125"/>
      <c r="C16" s="53">
        <v>78</v>
      </c>
      <c r="D16" s="15">
        <v>86840</v>
      </c>
      <c r="E16" s="53">
        <v>5</v>
      </c>
      <c r="F16" s="53"/>
      <c r="G16" s="53">
        <v>83</v>
      </c>
      <c r="H16" s="15">
        <v>86840</v>
      </c>
      <c r="I16" s="15">
        <v>86840</v>
      </c>
      <c r="J16" s="15">
        <v>0</v>
      </c>
      <c r="K16" s="15">
        <v>0</v>
      </c>
    </row>
    <row r="17" spans="1:11">
      <c r="A17" s="127" t="s">
        <v>16</v>
      </c>
      <c r="B17" s="127" t="s">
        <v>13</v>
      </c>
      <c r="C17" s="53">
        <v>504</v>
      </c>
      <c r="D17" s="15">
        <v>95760</v>
      </c>
      <c r="E17" s="53"/>
      <c r="F17" s="53"/>
      <c r="G17" s="53">
        <v>504</v>
      </c>
      <c r="H17" s="15">
        <v>95760</v>
      </c>
      <c r="I17" s="15">
        <v>95760</v>
      </c>
      <c r="J17" s="15">
        <v>0</v>
      </c>
      <c r="K17" s="15">
        <v>0</v>
      </c>
    </row>
    <row r="18" spans="1:11">
      <c r="A18" s="127" t="s">
        <v>30</v>
      </c>
      <c r="B18" s="125"/>
      <c r="C18" s="53">
        <v>504</v>
      </c>
      <c r="D18" s="15">
        <v>95760</v>
      </c>
      <c r="E18" s="53"/>
      <c r="F18" s="53"/>
      <c r="G18" s="53">
        <v>504</v>
      </c>
      <c r="H18" s="15">
        <v>95760</v>
      </c>
      <c r="I18" s="15">
        <v>95760</v>
      </c>
      <c r="J18" s="15">
        <v>0</v>
      </c>
      <c r="K18" s="15">
        <v>0</v>
      </c>
    </row>
    <row r="19" spans="1:11">
      <c r="A19" s="127" t="s">
        <v>25</v>
      </c>
      <c r="B19" s="125"/>
      <c r="C19" s="53">
        <v>1025</v>
      </c>
      <c r="D19" s="15">
        <v>1842256.37</v>
      </c>
      <c r="E19" s="53">
        <v>6</v>
      </c>
      <c r="F19" s="53"/>
      <c r="G19" s="53">
        <v>1031</v>
      </c>
      <c r="H19" s="15">
        <v>1842256.37</v>
      </c>
      <c r="I19" s="15">
        <v>1806455.37</v>
      </c>
      <c r="J19" s="15">
        <v>35801</v>
      </c>
      <c r="K19" s="15">
        <v>35801</v>
      </c>
    </row>
    <row r="20" spans="5:7">
      <c r="E20"/>
      <c r="F20"/>
      <c r="G20"/>
    </row>
    <row r="21" spans="5:7">
      <c r="E21"/>
      <c r="F21"/>
      <c r="G21"/>
    </row>
    <row r="22" spans="5:7">
      <c r="E22"/>
      <c r="F22"/>
      <c r="G22"/>
    </row>
    <row r="27" spans="1:7">
      <c r="A27" s="9" t="s">
        <v>14</v>
      </c>
      <c r="B27" t="e">
        <f ca="1">GETPIVOTDATA("资产数量",$A$3,"损失性质","报废")+GETPIVOTDATA("资产数量",$A$3,"损失性质","大额资产报废")</f>
        <v>#REF!</v>
      </c>
      <c r="D27" s="15" t="e">
        <f ca="1">GETPIVOTDATA("资产原值",$A$3,"损失性质","报废")+GETPIVOTDATA("资产原值",$A$3,"损失性质","大额资产报废")</f>
        <v>#REF!</v>
      </c>
      <c r="E27" s="15">
        <f ca="1">GETPIVOTDATA("累计折旧 ",$A$3,"损失性质","报废")+GETPIVOTDATA("累计折旧 ",$A$3,"损失性质","大额资产报废")</f>
        <v>1623855.37</v>
      </c>
      <c r="F27" s="15">
        <f ca="1">GETPIVOTDATA("申报损失金额 ",$A$3,"损失性质","报废")+GETPIVOTDATA("申报损失金额 ",$A$3,"损失性质","大额资产报废")</f>
        <v>35801</v>
      </c>
      <c r="G27" s="15">
        <f ca="1">GETPIVOTDATA("待鉴证金额 ",$A$3,"损失性质","报废")+GETPIVOTDATA("待鉴证金额 ",$A$3,"损失性质","大额资产报废")</f>
        <v>35801</v>
      </c>
    </row>
    <row r="28" spans="1:7">
      <c r="A28" s="9" t="s">
        <v>31</v>
      </c>
      <c r="B28" t="e">
        <f ca="1">GETPIVOTDATA("资产数量",$A$3,"损失性质","盘亏")+GETPIVOTDATA("资产数量",$A$3,"损失性质","大额资产盘亏")</f>
        <v>#REF!</v>
      </c>
      <c r="D28" s="15" t="e">
        <f ca="1">GETPIVOTDATA("资产原值",$A$3,"损失性质","盘亏")+GETPIVOTDATA("资产原值",$A$3,"损失性质","大额资产盘亏")</f>
        <v>#REF!</v>
      </c>
      <c r="E28" s="15">
        <f ca="1">GETPIVOTDATA("累计折旧 ",$A$3,"损失性质","盘亏")+GETPIVOTDATA("累计折旧 ",$A$3,"损失性质","大额资产盘亏")</f>
        <v>182600</v>
      </c>
      <c r="F28" s="15">
        <f ca="1">GETPIVOTDATA("申报损失金额 ",$A$3,"损失性质","盘亏")+GETPIVOTDATA("申报损失金额 ",$A$3,"损失性质","大额资产盘亏")</f>
        <v>0</v>
      </c>
      <c r="G28" s="15">
        <f ca="1">GETPIVOTDATA("待鉴证金额 ",$A$3,"损失性质","盘亏")+GETPIVOTDATA("待鉴证金额 ",$A$3,"损失性质","大额资产盘亏")</f>
        <v>0</v>
      </c>
    </row>
  </sheetData>
  <mergeCells count="9">
    <mergeCell ref="A1:G1"/>
    <mergeCell ref="A9:B9"/>
    <mergeCell ref="A12:B12"/>
    <mergeCell ref="A16:B16"/>
    <mergeCell ref="A18:B18"/>
    <mergeCell ref="A19:B19"/>
    <mergeCell ref="A5:A8"/>
    <mergeCell ref="A10:A11"/>
    <mergeCell ref="A13:A15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387"/>
  <sheetViews>
    <sheetView tabSelected="1" workbookViewId="0">
      <pane ySplit="4" topLeftCell="A369" activePane="bottomLeft" state="frozen"/>
      <selection/>
      <selection pane="bottomLeft" activeCell="T9" sqref="T9"/>
    </sheetView>
  </sheetViews>
  <sheetFormatPr defaultColWidth="9" defaultRowHeight="26" customHeight="1"/>
  <cols>
    <col min="1" max="1" width="9.28571428571429" style="68" customWidth="1"/>
    <col min="2" max="3" width="8.57142857142857" style="68" customWidth="1"/>
    <col min="4" max="4" width="5" style="68" customWidth="1"/>
    <col min="5" max="5" width="6.85714285714286" style="68" customWidth="1"/>
    <col min="6" max="6" width="4.57142857142857" style="68" customWidth="1"/>
    <col min="7" max="7" width="12.2857142857143" style="69" customWidth="1"/>
    <col min="8" max="8" width="16.4285714285714" style="69" customWidth="1"/>
    <col min="9" max="9" width="9.14285714285714" style="69" customWidth="1"/>
    <col min="10" max="10" width="5.71428571428571" style="69" customWidth="1"/>
    <col min="11" max="11" width="11.2857142857143" style="69" customWidth="1"/>
    <col min="12" max="12" width="15.4285714285714" style="69" customWidth="1"/>
    <col min="13" max="13" width="15.8571428571429" style="69" customWidth="1"/>
    <col min="14" max="14" width="11.2857142857143" style="68" customWidth="1"/>
    <col min="15" max="15" width="0.285714285714286" style="68" customWidth="1"/>
    <col min="16" max="16" width="6.14285714285714" style="68" customWidth="1"/>
    <col min="17" max="17" width="21" style="70" customWidth="1"/>
  </cols>
  <sheetData>
    <row r="1" s="60" customFormat="1" customHeight="1" spans="1:17">
      <c r="A1" s="71" t="s">
        <v>32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="61" customFormat="1" customHeight="1" spans="1:17">
      <c r="A2" s="72" t="s">
        <v>33</v>
      </c>
      <c r="B2" s="73"/>
      <c r="C2" s="73"/>
      <c r="D2" s="73"/>
      <c r="E2" s="73"/>
      <c r="F2" s="73"/>
      <c r="G2" s="74"/>
      <c r="H2" s="74"/>
      <c r="I2" s="74"/>
      <c r="J2" s="74"/>
      <c r="K2" s="74"/>
      <c r="L2" s="74"/>
      <c r="M2" s="74"/>
      <c r="N2" s="73"/>
      <c r="Q2" s="96" t="s">
        <v>34</v>
      </c>
    </row>
    <row r="3" s="61" customFormat="1" customHeight="1" spans="1:17">
      <c r="A3" s="75" t="s">
        <v>35</v>
      </c>
      <c r="B3" s="76" t="s">
        <v>2</v>
      </c>
      <c r="C3" s="76" t="s">
        <v>36</v>
      </c>
      <c r="D3" s="76" t="s">
        <v>37</v>
      </c>
      <c r="E3" s="76" t="s">
        <v>38</v>
      </c>
      <c r="F3" s="76" t="s">
        <v>3</v>
      </c>
      <c r="G3" s="77" t="s">
        <v>39</v>
      </c>
      <c r="H3" s="78"/>
      <c r="I3" s="77" t="s">
        <v>40</v>
      </c>
      <c r="J3" s="78"/>
      <c r="K3" s="77" t="s">
        <v>41</v>
      </c>
      <c r="L3" s="78"/>
      <c r="M3" s="91" t="s">
        <v>42</v>
      </c>
      <c r="N3" s="76" t="s">
        <v>43</v>
      </c>
      <c r="O3" s="76" t="s">
        <v>44</v>
      </c>
      <c r="P3" s="75" t="s">
        <v>45</v>
      </c>
      <c r="Q3" s="97" t="s">
        <v>46</v>
      </c>
    </row>
    <row r="4" customHeight="1" outlineLevel="1" spans="1:17">
      <c r="A4" s="79"/>
      <c r="B4" s="80"/>
      <c r="C4" s="80"/>
      <c r="D4" s="80"/>
      <c r="E4" s="80"/>
      <c r="F4" s="80"/>
      <c r="G4" s="81" t="s">
        <v>47</v>
      </c>
      <c r="H4" s="81" t="s">
        <v>48</v>
      </c>
      <c r="I4" s="81" t="s">
        <v>47</v>
      </c>
      <c r="J4" s="81" t="s">
        <v>48</v>
      </c>
      <c r="K4" s="81" t="s">
        <v>47</v>
      </c>
      <c r="L4" s="81" t="s">
        <v>48</v>
      </c>
      <c r="M4" s="81"/>
      <c r="N4" s="80"/>
      <c r="O4" s="80"/>
      <c r="P4" s="79"/>
      <c r="Q4" s="98"/>
    </row>
    <row r="5" customHeight="1" outlineLevel="2" spans="1:17">
      <c r="A5" s="82" t="s">
        <v>49</v>
      </c>
      <c r="B5" s="83" t="s">
        <v>13</v>
      </c>
      <c r="C5" s="82" t="s">
        <v>50</v>
      </c>
      <c r="D5" s="82" t="s">
        <v>51</v>
      </c>
      <c r="E5" s="84" t="s">
        <v>52</v>
      </c>
      <c r="F5" s="82" t="s">
        <v>14</v>
      </c>
      <c r="G5" s="85">
        <v>1</v>
      </c>
      <c r="H5" s="85">
        <v>980</v>
      </c>
      <c r="I5" s="85"/>
      <c r="J5" s="85"/>
      <c r="K5" s="92">
        <f t="shared" ref="K5:K35" si="0">G5+I5</f>
        <v>1</v>
      </c>
      <c r="L5" s="85">
        <f t="shared" ref="L5:L35" si="1">H5+J5</f>
        <v>980</v>
      </c>
      <c r="M5" s="85">
        <v>980</v>
      </c>
      <c r="N5" s="93">
        <f t="shared" ref="N5:N35" si="2">H5-M5</f>
        <v>0</v>
      </c>
      <c r="O5" s="93">
        <f t="shared" ref="O5:O35" si="3">N5</f>
        <v>0</v>
      </c>
      <c r="P5" s="82" t="s">
        <v>53</v>
      </c>
      <c r="Q5" s="99" t="s">
        <v>54</v>
      </c>
    </row>
    <row r="6" customHeight="1" outlineLevel="2" spans="1:17">
      <c r="A6" s="82" t="s">
        <v>55</v>
      </c>
      <c r="B6" s="83" t="s">
        <v>13</v>
      </c>
      <c r="C6" s="82" t="s">
        <v>56</v>
      </c>
      <c r="D6" s="82" t="s">
        <v>57</v>
      </c>
      <c r="E6" s="84" t="s">
        <v>58</v>
      </c>
      <c r="F6" s="82" t="s">
        <v>14</v>
      </c>
      <c r="G6" s="85">
        <v>1</v>
      </c>
      <c r="H6" s="85">
        <v>600</v>
      </c>
      <c r="I6" s="85"/>
      <c r="J6" s="85"/>
      <c r="K6" s="92">
        <f t="shared" si="0"/>
        <v>1</v>
      </c>
      <c r="L6" s="85">
        <f t="shared" si="1"/>
        <v>600</v>
      </c>
      <c r="M6" s="85">
        <v>600</v>
      </c>
      <c r="N6" s="93">
        <f t="shared" si="2"/>
        <v>0</v>
      </c>
      <c r="O6" s="93">
        <f t="shared" si="3"/>
        <v>0</v>
      </c>
      <c r="P6" s="82" t="s">
        <v>53</v>
      </c>
      <c r="Q6" s="99" t="s">
        <v>54</v>
      </c>
    </row>
    <row r="7" customHeight="1" outlineLevel="2" spans="1:17">
      <c r="A7" s="82" t="s">
        <v>59</v>
      </c>
      <c r="B7" s="83" t="s">
        <v>13</v>
      </c>
      <c r="C7" s="82" t="s">
        <v>60</v>
      </c>
      <c r="D7" s="82" t="s">
        <v>61</v>
      </c>
      <c r="E7" s="84" t="s">
        <v>58</v>
      </c>
      <c r="F7" s="82" t="s">
        <v>14</v>
      </c>
      <c r="G7" s="85">
        <v>1</v>
      </c>
      <c r="H7" s="85">
        <v>1300</v>
      </c>
      <c r="I7" s="85"/>
      <c r="J7" s="85"/>
      <c r="K7" s="92">
        <f t="shared" si="0"/>
        <v>1</v>
      </c>
      <c r="L7" s="85">
        <f t="shared" si="1"/>
        <v>1300</v>
      </c>
      <c r="M7" s="85">
        <v>1300</v>
      </c>
      <c r="N7" s="93">
        <f t="shared" si="2"/>
        <v>0</v>
      </c>
      <c r="O7" s="93">
        <f t="shared" si="3"/>
        <v>0</v>
      </c>
      <c r="P7" s="82" t="s">
        <v>53</v>
      </c>
      <c r="Q7" s="99" t="s">
        <v>54</v>
      </c>
    </row>
    <row r="8" customHeight="1" outlineLevel="2" spans="1:17">
      <c r="A8" s="82" t="s">
        <v>62</v>
      </c>
      <c r="B8" s="83" t="s">
        <v>13</v>
      </c>
      <c r="C8" s="82" t="s">
        <v>63</v>
      </c>
      <c r="D8" s="82" t="s">
        <v>64</v>
      </c>
      <c r="E8" s="84" t="s">
        <v>65</v>
      </c>
      <c r="F8" s="82" t="s">
        <v>14</v>
      </c>
      <c r="G8" s="85">
        <v>1</v>
      </c>
      <c r="H8" s="85">
        <v>1100</v>
      </c>
      <c r="I8" s="85"/>
      <c r="J8" s="85"/>
      <c r="K8" s="92">
        <f t="shared" si="0"/>
        <v>1</v>
      </c>
      <c r="L8" s="85">
        <f t="shared" si="1"/>
        <v>1100</v>
      </c>
      <c r="M8" s="85">
        <v>1100</v>
      </c>
      <c r="N8" s="93">
        <f t="shared" si="2"/>
        <v>0</v>
      </c>
      <c r="O8" s="93">
        <f t="shared" si="3"/>
        <v>0</v>
      </c>
      <c r="P8" s="82" t="s">
        <v>53</v>
      </c>
      <c r="Q8" s="99" t="s">
        <v>54</v>
      </c>
    </row>
    <row r="9" customHeight="1" outlineLevel="2" spans="1:17">
      <c r="A9" s="82" t="s">
        <v>66</v>
      </c>
      <c r="B9" s="83" t="s">
        <v>13</v>
      </c>
      <c r="C9" s="82" t="s">
        <v>67</v>
      </c>
      <c r="D9" s="82" t="s">
        <v>61</v>
      </c>
      <c r="E9" s="84" t="s">
        <v>68</v>
      </c>
      <c r="F9" s="82" t="s">
        <v>14</v>
      </c>
      <c r="G9" s="85">
        <v>1</v>
      </c>
      <c r="H9" s="85">
        <v>1600</v>
      </c>
      <c r="I9" s="85"/>
      <c r="J9" s="85"/>
      <c r="K9" s="92">
        <f t="shared" si="0"/>
        <v>1</v>
      </c>
      <c r="L9" s="85">
        <f t="shared" si="1"/>
        <v>1600</v>
      </c>
      <c r="M9" s="85">
        <v>1600</v>
      </c>
      <c r="N9" s="93">
        <f t="shared" si="2"/>
        <v>0</v>
      </c>
      <c r="O9" s="93">
        <f t="shared" si="3"/>
        <v>0</v>
      </c>
      <c r="P9" s="82" t="s">
        <v>53</v>
      </c>
      <c r="Q9" s="99" t="s">
        <v>54</v>
      </c>
    </row>
    <row r="10" customHeight="1" outlineLevel="2" spans="1:17">
      <c r="A10" s="82" t="s">
        <v>69</v>
      </c>
      <c r="B10" s="83" t="s">
        <v>13</v>
      </c>
      <c r="C10" s="82" t="s">
        <v>70</v>
      </c>
      <c r="D10" s="82" t="s">
        <v>71</v>
      </c>
      <c r="E10" s="84" t="s">
        <v>72</v>
      </c>
      <c r="F10" s="82" t="s">
        <v>14</v>
      </c>
      <c r="G10" s="85">
        <v>1</v>
      </c>
      <c r="H10" s="85">
        <v>2000</v>
      </c>
      <c r="I10" s="85"/>
      <c r="J10" s="85"/>
      <c r="K10" s="92">
        <f t="shared" si="0"/>
        <v>1</v>
      </c>
      <c r="L10" s="85">
        <f t="shared" si="1"/>
        <v>2000</v>
      </c>
      <c r="M10" s="85">
        <v>2000</v>
      </c>
      <c r="N10" s="93">
        <f t="shared" si="2"/>
        <v>0</v>
      </c>
      <c r="O10" s="93">
        <f t="shared" si="3"/>
        <v>0</v>
      </c>
      <c r="P10" s="82" t="s">
        <v>53</v>
      </c>
      <c r="Q10" s="99" t="s">
        <v>54</v>
      </c>
    </row>
    <row r="11" customHeight="1" outlineLevel="2" spans="1:17">
      <c r="A11" s="82" t="s">
        <v>73</v>
      </c>
      <c r="B11" s="83" t="s">
        <v>13</v>
      </c>
      <c r="C11" s="82" t="s">
        <v>74</v>
      </c>
      <c r="D11" s="82" t="s">
        <v>61</v>
      </c>
      <c r="E11" s="84" t="s">
        <v>72</v>
      </c>
      <c r="F11" s="82" t="s">
        <v>14</v>
      </c>
      <c r="G11" s="85">
        <v>1</v>
      </c>
      <c r="H11" s="85">
        <v>1100</v>
      </c>
      <c r="I11" s="85"/>
      <c r="J11" s="85"/>
      <c r="K11" s="92">
        <f t="shared" si="0"/>
        <v>1</v>
      </c>
      <c r="L11" s="85">
        <f t="shared" si="1"/>
        <v>1100</v>
      </c>
      <c r="M11" s="85">
        <v>1100</v>
      </c>
      <c r="N11" s="93">
        <f t="shared" si="2"/>
        <v>0</v>
      </c>
      <c r="O11" s="93">
        <f t="shared" si="3"/>
        <v>0</v>
      </c>
      <c r="P11" s="82" t="s">
        <v>53</v>
      </c>
      <c r="Q11" s="99" t="s">
        <v>54</v>
      </c>
    </row>
    <row r="12" customHeight="1" outlineLevel="2" spans="1:17">
      <c r="A12" s="82" t="s">
        <v>75</v>
      </c>
      <c r="B12" s="83" t="s">
        <v>13</v>
      </c>
      <c r="C12" s="82" t="s">
        <v>76</v>
      </c>
      <c r="D12" s="82" t="s">
        <v>77</v>
      </c>
      <c r="E12" s="84" t="s">
        <v>78</v>
      </c>
      <c r="F12" s="82" t="s">
        <v>14</v>
      </c>
      <c r="G12" s="85">
        <v>5</v>
      </c>
      <c r="H12" s="85">
        <v>1750</v>
      </c>
      <c r="I12" s="85"/>
      <c r="J12" s="85"/>
      <c r="K12" s="92">
        <f t="shared" si="0"/>
        <v>5</v>
      </c>
      <c r="L12" s="85">
        <f t="shared" si="1"/>
        <v>1750</v>
      </c>
      <c r="M12" s="85">
        <v>1750</v>
      </c>
      <c r="N12" s="93">
        <f t="shared" si="2"/>
        <v>0</v>
      </c>
      <c r="O12" s="93">
        <f t="shared" si="3"/>
        <v>0</v>
      </c>
      <c r="P12" s="82" t="s">
        <v>53</v>
      </c>
      <c r="Q12" s="99" t="s">
        <v>54</v>
      </c>
    </row>
    <row r="13" customHeight="1" outlineLevel="2" spans="1:17">
      <c r="A13" s="82" t="s">
        <v>79</v>
      </c>
      <c r="B13" s="83" t="s">
        <v>13</v>
      </c>
      <c r="C13" s="82" t="s">
        <v>60</v>
      </c>
      <c r="D13" s="82" t="s">
        <v>61</v>
      </c>
      <c r="E13" s="84" t="s">
        <v>78</v>
      </c>
      <c r="F13" s="82" t="s">
        <v>14</v>
      </c>
      <c r="G13" s="85">
        <v>2</v>
      </c>
      <c r="H13" s="85">
        <v>2600</v>
      </c>
      <c r="I13" s="85"/>
      <c r="J13" s="85"/>
      <c r="K13" s="92">
        <f t="shared" si="0"/>
        <v>2</v>
      </c>
      <c r="L13" s="85">
        <f t="shared" si="1"/>
        <v>2600</v>
      </c>
      <c r="M13" s="85">
        <v>2600</v>
      </c>
      <c r="N13" s="93">
        <f t="shared" si="2"/>
        <v>0</v>
      </c>
      <c r="O13" s="93">
        <f t="shared" si="3"/>
        <v>0</v>
      </c>
      <c r="P13" s="82" t="s">
        <v>53</v>
      </c>
      <c r="Q13" s="99" t="s">
        <v>54</v>
      </c>
    </row>
    <row r="14" customHeight="1" outlineLevel="2" spans="1:17">
      <c r="A14" s="82" t="s">
        <v>80</v>
      </c>
      <c r="B14" s="83" t="s">
        <v>13</v>
      </c>
      <c r="C14" s="82" t="s">
        <v>60</v>
      </c>
      <c r="D14" s="82" t="s">
        <v>61</v>
      </c>
      <c r="E14" s="84" t="s">
        <v>78</v>
      </c>
      <c r="F14" s="82" t="s">
        <v>14</v>
      </c>
      <c r="G14" s="85">
        <v>2</v>
      </c>
      <c r="H14" s="85">
        <v>1300</v>
      </c>
      <c r="I14" s="85"/>
      <c r="J14" s="85"/>
      <c r="K14" s="92">
        <f t="shared" si="0"/>
        <v>2</v>
      </c>
      <c r="L14" s="85">
        <f t="shared" si="1"/>
        <v>1300</v>
      </c>
      <c r="M14" s="85">
        <v>1300</v>
      </c>
      <c r="N14" s="93">
        <f t="shared" si="2"/>
        <v>0</v>
      </c>
      <c r="O14" s="93">
        <f t="shared" si="3"/>
        <v>0</v>
      </c>
      <c r="P14" s="82" t="s">
        <v>53</v>
      </c>
      <c r="Q14" s="99" t="s">
        <v>54</v>
      </c>
    </row>
    <row r="15" customHeight="1" outlineLevel="2" spans="1:17">
      <c r="A15" s="82" t="s">
        <v>81</v>
      </c>
      <c r="B15" s="83" t="s">
        <v>13</v>
      </c>
      <c r="C15" s="82" t="s">
        <v>60</v>
      </c>
      <c r="D15" s="82" t="s">
        <v>61</v>
      </c>
      <c r="E15" s="84" t="s">
        <v>82</v>
      </c>
      <c r="F15" s="82" t="s">
        <v>14</v>
      </c>
      <c r="G15" s="85">
        <v>6</v>
      </c>
      <c r="H15" s="85">
        <v>3900</v>
      </c>
      <c r="I15" s="85"/>
      <c r="J15" s="85"/>
      <c r="K15" s="92">
        <f t="shared" si="0"/>
        <v>6</v>
      </c>
      <c r="L15" s="85">
        <f t="shared" si="1"/>
        <v>3900</v>
      </c>
      <c r="M15" s="85">
        <v>3900</v>
      </c>
      <c r="N15" s="93">
        <f t="shared" si="2"/>
        <v>0</v>
      </c>
      <c r="O15" s="93">
        <f t="shared" si="3"/>
        <v>0</v>
      </c>
      <c r="P15" s="82" t="s">
        <v>53</v>
      </c>
      <c r="Q15" s="99" t="s">
        <v>54</v>
      </c>
    </row>
    <row r="16" customHeight="1" outlineLevel="2" spans="1:17">
      <c r="A16" s="82" t="s">
        <v>83</v>
      </c>
      <c r="B16" s="83" t="s">
        <v>13</v>
      </c>
      <c r="C16" s="82" t="s">
        <v>84</v>
      </c>
      <c r="D16" s="82" t="s">
        <v>85</v>
      </c>
      <c r="E16" s="84" t="s">
        <v>86</v>
      </c>
      <c r="F16" s="82" t="s">
        <v>14</v>
      </c>
      <c r="G16" s="85">
        <v>1</v>
      </c>
      <c r="H16" s="85">
        <v>1300</v>
      </c>
      <c r="I16" s="85"/>
      <c r="J16" s="85"/>
      <c r="K16" s="92">
        <f t="shared" si="0"/>
        <v>1</v>
      </c>
      <c r="L16" s="85">
        <f t="shared" si="1"/>
        <v>1300</v>
      </c>
      <c r="M16" s="85">
        <v>1300</v>
      </c>
      <c r="N16" s="93">
        <f t="shared" si="2"/>
        <v>0</v>
      </c>
      <c r="O16" s="93">
        <f t="shared" si="3"/>
        <v>0</v>
      </c>
      <c r="P16" s="82" t="s">
        <v>53</v>
      </c>
      <c r="Q16" s="99" t="s">
        <v>54</v>
      </c>
    </row>
    <row r="17" customHeight="1" outlineLevel="2" spans="1:17">
      <c r="A17" s="82" t="s">
        <v>87</v>
      </c>
      <c r="B17" s="83" t="s">
        <v>13</v>
      </c>
      <c r="C17" s="82" t="s">
        <v>60</v>
      </c>
      <c r="D17" s="82" t="s">
        <v>61</v>
      </c>
      <c r="E17" s="84" t="s">
        <v>86</v>
      </c>
      <c r="F17" s="82" t="s">
        <v>14</v>
      </c>
      <c r="G17" s="85">
        <v>1</v>
      </c>
      <c r="H17" s="85">
        <v>1100</v>
      </c>
      <c r="I17" s="85"/>
      <c r="J17" s="85"/>
      <c r="K17" s="92">
        <f t="shared" si="0"/>
        <v>1</v>
      </c>
      <c r="L17" s="85">
        <f t="shared" si="1"/>
        <v>1100</v>
      </c>
      <c r="M17" s="85">
        <v>1100</v>
      </c>
      <c r="N17" s="93">
        <f t="shared" si="2"/>
        <v>0</v>
      </c>
      <c r="O17" s="93">
        <f t="shared" si="3"/>
        <v>0</v>
      </c>
      <c r="P17" s="82" t="s">
        <v>53</v>
      </c>
      <c r="Q17" s="99" t="s">
        <v>54</v>
      </c>
    </row>
    <row r="18" customHeight="1" outlineLevel="2" spans="1:17">
      <c r="A18" s="82" t="s">
        <v>88</v>
      </c>
      <c r="B18" s="83" t="s">
        <v>13</v>
      </c>
      <c r="C18" s="82" t="s">
        <v>89</v>
      </c>
      <c r="D18" s="82" t="s">
        <v>90</v>
      </c>
      <c r="E18" s="84" t="s">
        <v>86</v>
      </c>
      <c r="F18" s="82" t="s">
        <v>14</v>
      </c>
      <c r="G18" s="85">
        <v>2</v>
      </c>
      <c r="H18" s="85">
        <v>6600</v>
      </c>
      <c r="I18" s="85"/>
      <c r="J18" s="85"/>
      <c r="K18" s="92">
        <f t="shared" si="0"/>
        <v>2</v>
      </c>
      <c r="L18" s="85">
        <f t="shared" si="1"/>
        <v>6600</v>
      </c>
      <c r="M18" s="85">
        <v>6600</v>
      </c>
      <c r="N18" s="93">
        <f t="shared" si="2"/>
        <v>0</v>
      </c>
      <c r="O18" s="93">
        <f t="shared" si="3"/>
        <v>0</v>
      </c>
      <c r="P18" s="82" t="s">
        <v>53</v>
      </c>
      <c r="Q18" s="99" t="s">
        <v>54</v>
      </c>
    </row>
    <row r="19" customHeight="1" outlineLevel="2" spans="1:17">
      <c r="A19" s="82" t="s">
        <v>91</v>
      </c>
      <c r="B19" s="83" t="s">
        <v>13</v>
      </c>
      <c r="C19" s="82" t="s">
        <v>84</v>
      </c>
      <c r="D19" s="82" t="s">
        <v>85</v>
      </c>
      <c r="E19" s="84" t="s">
        <v>92</v>
      </c>
      <c r="F19" s="82" t="s">
        <v>14</v>
      </c>
      <c r="G19" s="85">
        <v>1</v>
      </c>
      <c r="H19" s="85">
        <v>700</v>
      </c>
      <c r="I19" s="85"/>
      <c r="J19" s="85"/>
      <c r="K19" s="92">
        <f t="shared" si="0"/>
        <v>1</v>
      </c>
      <c r="L19" s="85">
        <f t="shared" si="1"/>
        <v>700</v>
      </c>
      <c r="M19" s="85">
        <v>700</v>
      </c>
      <c r="N19" s="93">
        <f t="shared" si="2"/>
        <v>0</v>
      </c>
      <c r="O19" s="93">
        <f t="shared" si="3"/>
        <v>0</v>
      </c>
      <c r="P19" s="82" t="s">
        <v>53</v>
      </c>
      <c r="Q19" s="99" t="s">
        <v>54</v>
      </c>
    </row>
    <row r="20" customHeight="1" outlineLevel="2" spans="1:17">
      <c r="A20" s="82" t="s">
        <v>93</v>
      </c>
      <c r="B20" s="83" t="s">
        <v>13</v>
      </c>
      <c r="C20" s="82" t="s">
        <v>56</v>
      </c>
      <c r="D20" s="82" t="s">
        <v>94</v>
      </c>
      <c r="E20" s="84" t="s">
        <v>92</v>
      </c>
      <c r="F20" s="82" t="s">
        <v>14</v>
      </c>
      <c r="G20" s="85">
        <v>4</v>
      </c>
      <c r="H20" s="85">
        <v>2480</v>
      </c>
      <c r="I20" s="85"/>
      <c r="J20" s="85"/>
      <c r="K20" s="92">
        <f t="shared" si="0"/>
        <v>4</v>
      </c>
      <c r="L20" s="85">
        <f t="shared" si="1"/>
        <v>2480</v>
      </c>
      <c r="M20" s="85">
        <v>2480</v>
      </c>
      <c r="N20" s="93">
        <f t="shared" si="2"/>
        <v>0</v>
      </c>
      <c r="O20" s="93">
        <f t="shared" si="3"/>
        <v>0</v>
      </c>
      <c r="P20" s="82" t="s">
        <v>53</v>
      </c>
      <c r="Q20" s="99" t="s">
        <v>54</v>
      </c>
    </row>
    <row r="21" customHeight="1" outlineLevel="2" spans="1:17">
      <c r="A21" s="82" t="s">
        <v>95</v>
      </c>
      <c r="B21" s="83" t="s">
        <v>13</v>
      </c>
      <c r="C21" s="82" t="s">
        <v>96</v>
      </c>
      <c r="D21" s="82" t="s">
        <v>90</v>
      </c>
      <c r="E21" s="84" t="s">
        <v>92</v>
      </c>
      <c r="F21" s="82" t="s">
        <v>14</v>
      </c>
      <c r="G21" s="85">
        <v>3</v>
      </c>
      <c r="H21" s="85">
        <v>9099</v>
      </c>
      <c r="I21" s="85"/>
      <c r="J21" s="85"/>
      <c r="K21" s="92">
        <f t="shared" si="0"/>
        <v>3</v>
      </c>
      <c r="L21" s="85">
        <f t="shared" si="1"/>
        <v>9099</v>
      </c>
      <c r="M21" s="85">
        <v>9099</v>
      </c>
      <c r="N21" s="93">
        <f t="shared" si="2"/>
        <v>0</v>
      </c>
      <c r="O21" s="93">
        <f t="shared" si="3"/>
        <v>0</v>
      </c>
      <c r="P21" s="82" t="s">
        <v>53</v>
      </c>
      <c r="Q21" s="99" t="s">
        <v>54</v>
      </c>
    </row>
    <row r="22" customHeight="1" outlineLevel="2" spans="1:17">
      <c r="A22" s="82" t="s">
        <v>97</v>
      </c>
      <c r="B22" s="83" t="s">
        <v>13</v>
      </c>
      <c r="C22" s="82" t="s">
        <v>60</v>
      </c>
      <c r="D22" s="82" t="s">
        <v>61</v>
      </c>
      <c r="E22" s="84" t="s">
        <v>98</v>
      </c>
      <c r="F22" s="82" t="s">
        <v>14</v>
      </c>
      <c r="G22" s="85">
        <v>1</v>
      </c>
      <c r="H22" s="85">
        <v>2800</v>
      </c>
      <c r="I22" s="85"/>
      <c r="J22" s="85"/>
      <c r="K22" s="92">
        <f t="shared" si="0"/>
        <v>1</v>
      </c>
      <c r="L22" s="85">
        <f t="shared" si="1"/>
        <v>2800</v>
      </c>
      <c r="M22" s="85">
        <v>2800</v>
      </c>
      <c r="N22" s="93">
        <f t="shared" si="2"/>
        <v>0</v>
      </c>
      <c r="O22" s="93">
        <f t="shared" si="3"/>
        <v>0</v>
      </c>
      <c r="P22" s="82" t="s">
        <v>53</v>
      </c>
      <c r="Q22" s="99" t="s">
        <v>54</v>
      </c>
    </row>
    <row r="23" customHeight="1" outlineLevel="2" spans="1:17">
      <c r="A23" s="82" t="s">
        <v>99</v>
      </c>
      <c r="B23" s="83" t="s">
        <v>13</v>
      </c>
      <c r="C23" s="82" t="s">
        <v>100</v>
      </c>
      <c r="D23" s="82" t="s">
        <v>90</v>
      </c>
      <c r="E23" s="84" t="s">
        <v>101</v>
      </c>
      <c r="F23" s="82" t="s">
        <v>14</v>
      </c>
      <c r="G23" s="85">
        <v>1</v>
      </c>
      <c r="H23" s="85">
        <v>1800</v>
      </c>
      <c r="I23" s="85"/>
      <c r="J23" s="85"/>
      <c r="K23" s="92">
        <f t="shared" si="0"/>
        <v>1</v>
      </c>
      <c r="L23" s="85">
        <f t="shared" si="1"/>
        <v>1800</v>
      </c>
      <c r="M23" s="85">
        <v>1800</v>
      </c>
      <c r="N23" s="93">
        <f t="shared" si="2"/>
        <v>0</v>
      </c>
      <c r="O23" s="93">
        <f t="shared" si="3"/>
        <v>0</v>
      </c>
      <c r="P23" s="82" t="s">
        <v>53</v>
      </c>
      <c r="Q23" s="99" t="s">
        <v>54</v>
      </c>
    </row>
    <row r="24" customHeight="1" outlineLevel="2" spans="1:17">
      <c r="A24" s="82" t="s">
        <v>102</v>
      </c>
      <c r="B24" s="83" t="s">
        <v>13</v>
      </c>
      <c r="C24" s="82" t="s">
        <v>100</v>
      </c>
      <c r="D24" s="82" t="s">
        <v>103</v>
      </c>
      <c r="E24" s="84" t="s">
        <v>104</v>
      </c>
      <c r="F24" s="82" t="s">
        <v>14</v>
      </c>
      <c r="G24" s="85">
        <v>1</v>
      </c>
      <c r="H24" s="85">
        <v>1800</v>
      </c>
      <c r="I24" s="85"/>
      <c r="J24" s="85"/>
      <c r="K24" s="92">
        <f t="shared" si="0"/>
        <v>1</v>
      </c>
      <c r="L24" s="85">
        <f t="shared" si="1"/>
        <v>1800</v>
      </c>
      <c r="M24" s="85">
        <v>1800</v>
      </c>
      <c r="N24" s="93">
        <f t="shared" si="2"/>
        <v>0</v>
      </c>
      <c r="O24" s="93">
        <f t="shared" si="3"/>
        <v>0</v>
      </c>
      <c r="P24" s="82" t="s">
        <v>53</v>
      </c>
      <c r="Q24" s="99" t="s">
        <v>54</v>
      </c>
    </row>
    <row r="25" customHeight="1" outlineLevel="2" spans="1:17">
      <c r="A25" s="82" t="s">
        <v>105</v>
      </c>
      <c r="B25" s="83" t="s">
        <v>13</v>
      </c>
      <c r="C25" s="82" t="s">
        <v>106</v>
      </c>
      <c r="D25" s="82" t="s">
        <v>107</v>
      </c>
      <c r="E25" s="84" t="s">
        <v>108</v>
      </c>
      <c r="F25" s="82" t="s">
        <v>14</v>
      </c>
      <c r="G25" s="85">
        <v>1</v>
      </c>
      <c r="H25" s="85">
        <v>1200</v>
      </c>
      <c r="I25" s="85"/>
      <c r="J25" s="85"/>
      <c r="K25" s="92">
        <f t="shared" si="0"/>
        <v>1</v>
      </c>
      <c r="L25" s="85">
        <f t="shared" si="1"/>
        <v>1200</v>
      </c>
      <c r="M25" s="85">
        <v>1200</v>
      </c>
      <c r="N25" s="93">
        <f t="shared" si="2"/>
        <v>0</v>
      </c>
      <c r="O25" s="93">
        <f t="shared" si="3"/>
        <v>0</v>
      </c>
      <c r="P25" s="82" t="s">
        <v>53</v>
      </c>
      <c r="Q25" s="99" t="s">
        <v>54</v>
      </c>
    </row>
    <row r="26" customHeight="1" outlineLevel="2" spans="1:17">
      <c r="A26" s="82" t="s">
        <v>109</v>
      </c>
      <c r="B26" s="83" t="s">
        <v>13</v>
      </c>
      <c r="C26" s="82" t="s">
        <v>110</v>
      </c>
      <c r="D26" s="82" t="s">
        <v>107</v>
      </c>
      <c r="E26" s="84" t="s">
        <v>111</v>
      </c>
      <c r="F26" s="82" t="s">
        <v>14</v>
      </c>
      <c r="G26" s="85">
        <v>1</v>
      </c>
      <c r="H26" s="85">
        <v>700</v>
      </c>
      <c r="I26" s="85"/>
      <c r="J26" s="85"/>
      <c r="K26" s="92">
        <f t="shared" si="0"/>
        <v>1</v>
      </c>
      <c r="L26" s="85">
        <f t="shared" si="1"/>
        <v>700</v>
      </c>
      <c r="M26" s="85">
        <v>700</v>
      </c>
      <c r="N26" s="93">
        <f t="shared" si="2"/>
        <v>0</v>
      </c>
      <c r="O26" s="93">
        <f t="shared" si="3"/>
        <v>0</v>
      </c>
      <c r="P26" s="82" t="s">
        <v>53</v>
      </c>
      <c r="Q26" s="99" t="s">
        <v>54</v>
      </c>
    </row>
    <row r="27" s="62" customFormat="1" customHeight="1" outlineLevel="2" spans="1:17">
      <c r="A27" s="86" t="s">
        <v>112</v>
      </c>
      <c r="B27" s="87" t="s">
        <v>13</v>
      </c>
      <c r="C27" s="86" t="s">
        <v>113</v>
      </c>
      <c r="D27" s="86" t="s">
        <v>85</v>
      </c>
      <c r="E27" s="88" t="s">
        <v>114</v>
      </c>
      <c r="F27" s="86" t="s">
        <v>14</v>
      </c>
      <c r="G27" s="89">
        <v>20</v>
      </c>
      <c r="H27" s="89">
        <v>2000</v>
      </c>
      <c r="I27" s="89"/>
      <c r="J27" s="89"/>
      <c r="K27" s="94">
        <f t="shared" si="0"/>
        <v>20</v>
      </c>
      <c r="L27" s="89">
        <f t="shared" si="1"/>
        <v>2000</v>
      </c>
      <c r="M27" s="89">
        <v>2000</v>
      </c>
      <c r="N27" s="95">
        <f t="shared" si="2"/>
        <v>0</v>
      </c>
      <c r="O27" s="95">
        <f t="shared" si="3"/>
        <v>0</v>
      </c>
      <c r="P27" s="86" t="s">
        <v>53</v>
      </c>
      <c r="Q27" s="100" t="s">
        <v>54</v>
      </c>
    </row>
    <row r="28" customHeight="1" outlineLevel="2" spans="1:17">
      <c r="A28" s="82" t="s">
        <v>115</v>
      </c>
      <c r="B28" s="83" t="s">
        <v>13</v>
      </c>
      <c r="C28" s="82" t="s">
        <v>116</v>
      </c>
      <c r="D28" s="82" t="s">
        <v>117</v>
      </c>
      <c r="E28" s="84" t="s">
        <v>118</v>
      </c>
      <c r="F28" s="82" t="s">
        <v>14</v>
      </c>
      <c r="G28" s="85">
        <v>4</v>
      </c>
      <c r="H28" s="85">
        <v>820</v>
      </c>
      <c r="I28" s="85"/>
      <c r="J28" s="85"/>
      <c r="K28" s="92">
        <f t="shared" si="0"/>
        <v>4</v>
      </c>
      <c r="L28" s="85">
        <f t="shared" si="1"/>
        <v>820</v>
      </c>
      <c r="M28" s="85">
        <v>820</v>
      </c>
      <c r="N28" s="93">
        <f t="shared" si="2"/>
        <v>0</v>
      </c>
      <c r="O28" s="93">
        <f t="shared" si="3"/>
        <v>0</v>
      </c>
      <c r="P28" s="82" t="s">
        <v>53</v>
      </c>
      <c r="Q28" s="99" t="s">
        <v>54</v>
      </c>
    </row>
    <row r="29" customHeight="1" outlineLevel="2" spans="1:17">
      <c r="A29" s="82" t="s">
        <v>119</v>
      </c>
      <c r="B29" s="83" t="s">
        <v>13</v>
      </c>
      <c r="C29" s="82" t="s">
        <v>120</v>
      </c>
      <c r="D29" s="82" t="s">
        <v>121</v>
      </c>
      <c r="E29" s="84" t="s">
        <v>122</v>
      </c>
      <c r="F29" s="82" t="s">
        <v>14</v>
      </c>
      <c r="G29" s="85">
        <v>26</v>
      </c>
      <c r="H29" s="85">
        <v>7800</v>
      </c>
      <c r="I29" s="85"/>
      <c r="J29" s="85"/>
      <c r="K29" s="92">
        <f t="shared" si="0"/>
        <v>26</v>
      </c>
      <c r="L29" s="85">
        <f t="shared" si="1"/>
        <v>7800</v>
      </c>
      <c r="M29" s="85">
        <v>7800</v>
      </c>
      <c r="N29" s="93">
        <f t="shared" si="2"/>
        <v>0</v>
      </c>
      <c r="O29" s="93">
        <f t="shared" si="3"/>
        <v>0</v>
      </c>
      <c r="P29" s="82" t="s">
        <v>53</v>
      </c>
      <c r="Q29" s="99" t="s">
        <v>54</v>
      </c>
    </row>
    <row r="30" customHeight="1" outlineLevel="2" spans="1:17">
      <c r="A30" s="82" t="s">
        <v>123</v>
      </c>
      <c r="B30" s="83" t="s">
        <v>13</v>
      </c>
      <c r="C30" s="82" t="s">
        <v>124</v>
      </c>
      <c r="D30" s="82" t="s">
        <v>125</v>
      </c>
      <c r="E30" s="84" t="s">
        <v>126</v>
      </c>
      <c r="F30" s="82" t="s">
        <v>14</v>
      </c>
      <c r="G30" s="85">
        <v>6</v>
      </c>
      <c r="H30" s="85">
        <v>840</v>
      </c>
      <c r="I30" s="85"/>
      <c r="J30" s="85"/>
      <c r="K30" s="92">
        <f t="shared" si="0"/>
        <v>6</v>
      </c>
      <c r="L30" s="85">
        <f t="shared" si="1"/>
        <v>840</v>
      </c>
      <c r="M30" s="85">
        <v>840</v>
      </c>
      <c r="N30" s="93">
        <f t="shared" si="2"/>
        <v>0</v>
      </c>
      <c r="O30" s="93">
        <f t="shared" si="3"/>
        <v>0</v>
      </c>
      <c r="P30" s="82" t="s">
        <v>53</v>
      </c>
      <c r="Q30" s="99" t="s">
        <v>54</v>
      </c>
    </row>
    <row r="31" customHeight="1" outlineLevel="2" spans="1:17">
      <c r="A31" s="82" t="s">
        <v>127</v>
      </c>
      <c r="B31" s="83" t="s">
        <v>13</v>
      </c>
      <c r="C31" s="82" t="s">
        <v>128</v>
      </c>
      <c r="D31" s="82" t="s">
        <v>129</v>
      </c>
      <c r="E31" s="84" t="s">
        <v>130</v>
      </c>
      <c r="F31" s="82" t="s">
        <v>14</v>
      </c>
      <c r="G31" s="85">
        <v>5</v>
      </c>
      <c r="H31" s="85">
        <v>500</v>
      </c>
      <c r="I31" s="85"/>
      <c r="J31" s="85"/>
      <c r="K31" s="92">
        <f t="shared" si="0"/>
        <v>5</v>
      </c>
      <c r="L31" s="85">
        <f t="shared" si="1"/>
        <v>500</v>
      </c>
      <c r="M31" s="85">
        <v>500</v>
      </c>
      <c r="N31" s="93">
        <f t="shared" si="2"/>
        <v>0</v>
      </c>
      <c r="O31" s="93">
        <f t="shared" si="3"/>
        <v>0</v>
      </c>
      <c r="P31" s="82" t="s">
        <v>53</v>
      </c>
      <c r="Q31" s="99" t="s">
        <v>54</v>
      </c>
    </row>
    <row r="32" customHeight="1" outlineLevel="2" spans="1:17">
      <c r="A32" s="82" t="s">
        <v>131</v>
      </c>
      <c r="B32" s="83" t="s">
        <v>13</v>
      </c>
      <c r="C32" s="82" t="s">
        <v>132</v>
      </c>
      <c r="D32" s="82" t="s">
        <v>133</v>
      </c>
      <c r="E32" s="84" t="s">
        <v>134</v>
      </c>
      <c r="F32" s="82" t="s">
        <v>14</v>
      </c>
      <c r="G32" s="85">
        <v>4</v>
      </c>
      <c r="H32" s="85">
        <v>120</v>
      </c>
      <c r="I32" s="85"/>
      <c r="J32" s="85"/>
      <c r="K32" s="92">
        <f t="shared" si="0"/>
        <v>4</v>
      </c>
      <c r="L32" s="85">
        <f t="shared" si="1"/>
        <v>120</v>
      </c>
      <c r="M32" s="85">
        <v>120</v>
      </c>
      <c r="N32" s="93">
        <f t="shared" si="2"/>
        <v>0</v>
      </c>
      <c r="O32" s="93">
        <f t="shared" si="3"/>
        <v>0</v>
      </c>
      <c r="P32" s="82" t="s">
        <v>53</v>
      </c>
      <c r="Q32" s="99" t="s">
        <v>54</v>
      </c>
    </row>
    <row r="33" customHeight="1" outlineLevel="2" spans="1:17">
      <c r="A33" s="82" t="s">
        <v>135</v>
      </c>
      <c r="B33" s="83" t="s">
        <v>13</v>
      </c>
      <c r="C33" s="82" t="s">
        <v>136</v>
      </c>
      <c r="D33" s="82" t="s">
        <v>137</v>
      </c>
      <c r="E33" s="84" t="s">
        <v>134</v>
      </c>
      <c r="F33" s="82" t="s">
        <v>14</v>
      </c>
      <c r="G33" s="85">
        <v>2</v>
      </c>
      <c r="H33" s="85">
        <v>90</v>
      </c>
      <c r="I33" s="85"/>
      <c r="J33" s="85"/>
      <c r="K33" s="92">
        <f t="shared" si="0"/>
        <v>2</v>
      </c>
      <c r="L33" s="85">
        <f t="shared" si="1"/>
        <v>90</v>
      </c>
      <c r="M33" s="85">
        <v>90</v>
      </c>
      <c r="N33" s="93">
        <f t="shared" si="2"/>
        <v>0</v>
      </c>
      <c r="O33" s="93">
        <f t="shared" si="3"/>
        <v>0</v>
      </c>
      <c r="P33" s="82" t="s">
        <v>53</v>
      </c>
      <c r="Q33" s="99" t="s">
        <v>54</v>
      </c>
    </row>
    <row r="34" customHeight="1" outlineLevel="2" spans="1:17">
      <c r="A34" s="82" t="s">
        <v>138</v>
      </c>
      <c r="B34" s="83" t="s">
        <v>13</v>
      </c>
      <c r="C34" s="82" t="s">
        <v>139</v>
      </c>
      <c r="D34" s="82" t="s">
        <v>140</v>
      </c>
      <c r="E34" s="84" t="s">
        <v>141</v>
      </c>
      <c r="F34" s="82" t="s">
        <v>14</v>
      </c>
      <c r="G34" s="85">
        <v>6</v>
      </c>
      <c r="H34" s="85">
        <v>2100</v>
      </c>
      <c r="I34" s="85"/>
      <c r="J34" s="85"/>
      <c r="K34" s="92">
        <f t="shared" si="0"/>
        <v>6</v>
      </c>
      <c r="L34" s="85">
        <f t="shared" si="1"/>
        <v>2100</v>
      </c>
      <c r="M34" s="85">
        <v>2100</v>
      </c>
      <c r="N34" s="93">
        <f t="shared" si="2"/>
        <v>0</v>
      </c>
      <c r="O34" s="93">
        <f t="shared" si="3"/>
        <v>0</v>
      </c>
      <c r="P34" s="82" t="s">
        <v>53</v>
      </c>
      <c r="Q34" s="99" t="s">
        <v>54</v>
      </c>
    </row>
    <row r="35" s="62" customFormat="1" ht="37" customHeight="1" outlineLevel="2" spans="1:17">
      <c r="A35" s="86" t="s">
        <v>142</v>
      </c>
      <c r="B35" s="87" t="s">
        <v>13</v>
      </c>
      <c r="C35" s="86" t="s">
        <v>143</v>
      </c>
      <c r="D35" s="86" t="s">
        <v>144</v>
      </c>
      <c r="E35" s="88" t="s">
        <v>145</v>
      </c>
      <c r="F35" s="86" t="s">
        <v>14</v>
      </c>
      <c r="G35" s="89">
        <v>1</v>
      </c>
      <c r="H35" s="89">
        <v>6750</v>
      </c>
      <c r="I35" s="89"/>
      <c r="J35" s="89"/>
      <c r="K35" s="94">
        <f t="shared" si="0"/>
        <v>1</v>
      </c>
      <c r="L35" s="89">
        <f t="shared" si="1"/>
        <v>6750</v>
      </c>
      <c r="M35" s="89">
        <v>6750</v>
      </c>
      <c r="N35" s="95">
        <f t="shared" si="2"/>
        <v>0</v>
      </c>
      <c r="O35" s="95">
        <f t="shared" si="3"/>
        <v>0</v>
      </c>
      <c r="P35" s="86" t="s">
        <v>53</v>
      </c>
      <c r="Q35" s="101" t="s">
        <v>146</v>
      </c>
    </row>
    <row r="36" s="63" customFormat="1" customHeight="1" outlineLevel="1" spans="1:17">
      <c r="A36" s="86"/>
      <c r="B36" s="90" t="s">
        <v>17</v>
      </c>
      <c r="C36" s="86"/>
      <c r="D36" s="86"/>
      <c r="E36" s="88"/>
      <c r="F36" s="86"/>
      <c r="G36" s="89">
        <f t="shared" ref="G36:O36" si="4">SUBTOTAL(9,G5:G35)</f>
        <v>113</v>
      </c>
      <c r="H36" s="89">
        <f t="shared" si="4"/>
        <v>68829</v>
      </c>
      <c r="I36" s="89">
        <f t="shared" si="4"/>
        <v>0</v>
      </c>
      <c r="J36" s="89">
        <f t="shared" si="4"/>
        <v>0</v>
      </c>
      <c r="K36" s="94">
        <f t="shared" si="4"/>
        <v>113</v>
      </c>
      <c r="L36" s="89">
        <f t="shared" si="4"/>
        <v>68829</v>
      </c>
      <c r="M36" s="89">
        <f t="shared" si="4"/>
        <v>68829</v>
      </c>
      <c r="N36" s="95">
        <f t="shared" si="4"/>
        <v>0</v>
      </c>
      <c r="O36" s="95">
        <f t="shared" si="4"/>
        <v>0</v>
      </c>
      <c r="P36" s="86"/>
      <c r="Q36" s="101"/>
    </row>
    <row r="37" customHeight="1" outlineLevel="2" spans="1:17">
      <c r="A37" s="82" t="s">
        <v>147</v>
      </c>
      <c r="B37" s="83" t="s">
        <v>18</v>
      </c>
      <c r="C37" s="82" t="s">
        <v>148</v>
      </c>
      <c r="D37" s="82" t="s">
        <v>149</v>
      </c>
      <c r="E37" s="84" t="s">
        <v>150</v>
      </c>
      <c r="F37" s="82" t="s">
        <v>14</v>
      </c>
      <c r="G37" s="85">
        <v>1</v>
      </c>
      <c r="H37" s="85">
        <v>1520</v>
      </c>
      <c r="I37" s="85"/>
      <c r="J37" s="85"/>
      <c r="K37" s="92">
        <f t="shared" ref="K37:K100" si="5">G37+I37</f>
        <v>1</v>
      </c>
      <c r="L37" s="85">
        <f t="shared" ref="L37:L100" si="6">H37+J37</f>
        <v>1520</v>
      </c>
      <c r="M37" s="85">
        <v>1520</v>
      </c>
      <c r="N37" s="93">
        <f t="shared" ref="N37:N100" si="7">H37-M37</f>
        <v>0</v>
      </c>
      <c r="O37" s="93">
        <f t="shared" ref="O37:O100" si="8">N37</f>
        <v>0</v>
      </c>
      <c r="P37" s="82" t="s">
        <v>53</v>
      </c>
      <c r="Q37" s="99" t="s">
        <v>54</v>
      </c>
    </row>
    <row r="38" customHeight="1" outlineLevel="2" spans="1:17">
      <c r="A38" s="82" t="s">
        <v>151</v>
      </c>
      <c r="B38" s="83" t="s">
        <v>18</v>
      </c>
      <c r="C38" s="82" t="s">
        <v>152</v>
      </c>
      <c r="D38" s="82" t="s">
        <v>153</v>
      </c>
      <c r="E38" s="84" t="s">
        <v>154</v>
      </c>
      <c r="F38" s="82" t="s">
        <v>14</v>
      </c>
      <c r="G38" s="85">
        <v>1</v>
      </c>
      <c r="H38" s="85">
        <v>1199</v>
      </c>
      <c r="I38" s="85"/>
      <c r="J38" s="85"/>
      <c r="K38" s="92">
        <f t="shared" si="5"/>
        <v>1</v>
      </c>
      <c r="L38" s="85">
        <f t="shared" si="6"/>
        <v>1199</v>
      </c>
      <c r="M38" s="85">
        <v>1199</v>
      </c>
      <c r="N38" s="93">
        <f t="shared" si="7"/>
        <v>0</v>
      </c>
      <c r="O38" s="93">
        <f t="shared" si="8"/>
        <v>0</v>
      </c>
      <c r="P38" s="82" t="s">
        <v>155</v>
      </c>
      <c r="Q38" s="99" t="s">
        <v>54</v>
      </c>
    </row>
    <row r="39" customHeight="1" outlineLevel="2" spans="1:17">
      <c r="A39" s="82" t="s">
        <v>156</v>
      </c>
      <c r="B39" s="83" t="s">
        <v>18</v>
      </c>
      <c r="C39" s="82" t="s">
        <v>157</v>
      </c>
      <c r="D39" s="82" t="s">
        <v>158</v>
      </c>
      <c r="E39" s="84" t="s">
        <v>159</v>
      </c>
      <c r="F39" s="82" t="s">
        <v>14</v>
      </c>
      <c r="G39" s="85">
        <v>1</v>
      </c>
      <c r="H39" s="85">
        <v>1879</v>
      </c>
      <c r="I39" s="85"/>
      <c r="J39" s="85"/>
      <c r="K39" s="92">
        <f t="shared" si="5"/>
        <v>1</v>
      </c>
      <c r="L39" s="85">
        <f t="shared" si="6"/>
        <v>1879</v>
      </c>
      <c r="M39" s="85">
        <v>1879</v>
      </c>
      <c r="N39" s="93">
        <f t="shared" si="7"/>
        <v>0</v>
      </c>
      <c r="O39" s="93">
        <f t="shared" si="8"/>
        <v>0</v>
      </c>
      <c r="P39" s="82" t="s">
        <v>53</v>
      </c>
      <c r="Q39" s="99" t="s">
        <v>54</v>
      </c>
    </row>
    <row r="40" customHeight="1" outlineLevel="2" spans="1:17">
      <c r="A40" s="82" t="s">
        <v>160</v>
      </c>
      <c r="B40" s="83" t="s">
        <v>18</v>
      </c>
      <c r="C40" s="82" t="s">
        <v>161</v>
      </c>
      <c r="D40" s="82" t="s">
        <v>162</v>
      </c>
      <c r="E40" s="84" t="s">
        <v>163</v>
      </c>
      <c r="F40" s="82" t="s">
        <v>14</v>
      </c>
      <c r="G40" s="85">
        <v>1</v>
      </c>
      <c r="H40" s="85">
        <v>3980</v>
      </c>
      <c r="I40" s="85"/>
      <c r="J40" s="85"/>
      <c r="K40" s="92">
        <f t="shared" si="5"/>
        <v>1</v>
      </c>
      <c r="L40" s="85">
        <f t="shared" si="6"/>
        <v>3980</v>
      </c>
      <c r="M40" s="85">
        <v>3980</v>
      </c>
      <c r="N40" s="93">
        <f t="shared" si="7"/>
        <v>0</v>
      </c>
      <c r="O40" s="93">
        <f t="shared" si="8"/>
        <v>0</v>
      </c>
      <c r="P40" s="82" t="s">
        <v>53</v>
      </c>
      <c r="Q40" s="99" t="s">
        <v>54</v>
      </c>
    </row>
    <row r="41" customHeight="1" outlineLevel="2" spans="1:17">
      <c r="A41" s="82" t="s">
        <v>164</v>
      </c>
      <c r="B41" s="83" t="s">
        <v>18</v>
      </c>
      <c r="C41" s="82" t="s">
        <v>161</v>
      </c>
      <c r="D41" s="82" t="s">
        <v>162</v>
      </c>
      <c r="E41" s="84" t="s">
        <v>163</v>
      </c>
      <c r="F41" s="82" t="s">
        <v>14</v>
      </c>
      <c r="G41" s="85">
        <v>1</v>
      </c>
      <c r="H41" s="85">
        <v>3980</v>
      </c>
      <c r="I41" s="85"/>
      <c r="J41" s="85"/>
      <c r="K41" s="92">
        <f t="shared" si="5"/>
        <v>1</v>
      </c>
      <c r="L41" s="85">
        <f t="shared" si="6"/>
        <v>3980</v>
      </c>
      <c r="M41" s="85">
        <v>3980</v>
      </c>
      <c r="N41" s="93">
        <f t="shared" si="7"/>
        <v>0</v>
      </c>
      <c r="O41" s="93">
        <f t="shared" si="8"/>
        <v>0</v>
      </c>
      <c r="P41" s="82" t="s">
        <v>53</v>
      </c>
      <c r="Q41" s="99" t="s">
        <v>54</v>
      </c>
    </row>
    <row r="42" customHeight="1" outlineLevel="2" spans="1:17">
      <c r="A42" s="82" t="s">
        <v>165</v>
      </c>
      <c r="B42" s="83" t="s">
        <v>18</v>
      </c>
      <c r="C42" s="82" t="s">
        <v>166</v>
      </c>
      <c r="D42" s="82" t="s">
        <v>167</v>
      </c>
      <c r="E42" s="84" t="s">
        <v>168</v>
      </c>
      <c r="F42" s="82" t="s">
        <v>14</v>
      </c>
      <c r="G42" s="85">
        <v>1</v>
      </c>
      <c r="H42" s="85">
        <v>1930</v>
      </c>
      <c r="I42" s="85"/>
      <c r="J42" s="85"/>
      <c r="K42" s="92">
        <f t="shared" si="5"/>
        <v>1</v>
      </c>
      <c r="L42" s="85">
        <f t="shared" si="6"/>
        <v>1930</v>
      </c>
      <c r="M42" s="85">
        <v>1930</v>
      </c>
      <c r="N42" s="93">
        <f t="shared" si="7"/>
        <v>0</v>
      </c>
      <c r="O42" s="93">
        <f t="shared" si="8"/>
        <v>0</v>
      </c>
      <c r="P42" s="82" t="s">
        <v>53</v>
      </c>
      <c r="Q42" s="99" t="s">
        <v>54</v>
      </c>
    </row>
    <row r="43" customHeight="1" outlineLevel="2" spans="1:17">
      <c r="A43" s="82" t="s">
        <v>169</v>
      </c>
      <c r="B43" s="83" t="s">
        <v>18</v>
      </c>
      <c r="C43" s="82" t="s">
        <v>170</v>
      </c>
      <c r="D43" s="82" t="s">
        <v>171</v>
      </c>
      <c r="E43" s="84" t="s">
        <v>168</v>
      </c>
      <c r="F43" s="82" t="s">
        <v>14</v>
      </c>
      <c r="G43" s="85">
        <v>1</v>
      </c>
      <c r="H43" s="85">
        <v>1650</v>
      </c>
      <c r="I43" s="85"/>
      <c r="J43" s="85"/>
      <c r="K43" s="92">
        <f t="shared" si="5"/>
        <v>1</v>
      </c>
      <c r="L43" s="85">
        <f t="shared" si="6"/>
        <v>1650</v>
      </c>
      <c r="M43" s="85">
        <v>1650</v>
      </c>
      <c r="N43" s="93">
        <f t="shared" si="7"/>
        <v>0</v>
      </c>
      <c r="O43" s="93">
        <f t="shared" si="8"/>
        <v>0</v>
      </c>
      <c r="P43" s="82" t="s">
        <v>53</v>
      </c>
      <c r="Q43" s="99" t="s">
        <v>54</v>
      </c>
    </row>
    <row r="44" customHeight="1" outlineLevel="2" spans="1:17">
      <c r="A44" s="82" t="s">
        <v>172</v>
      </c>
      <c r="B44" s="83" t="s">
        <v>18</v>
      </c>
      <c r="C44" s="82" t="s">
        <v>170</v>
      </c>
      <c r="D44" s="82" t="s">
        <v>173</v>
      </c>
      <c r="E44" s="84" t="s">
        <v>174</v>
      </c>
      <c r="F44" s="82" t="s">
        <v>14</v>
      </c>
      <c r="G44" s="85">
        <v>1</v>
      </c>
      <c r="H44" s="85">
        <v>1980</v>
      </c>
      <c r="I44" s="85"/>
      <c r="J44" s="85"/>
      <c r="K44" s="92">
        <f t="shared" si="5"/>
        <v>1</v>
      </c>
      <c r="L44" s="85">
        <f t="shared" si="6"/>
        <v>1980</v>
      </c>
      <c r="M44" s="85">
        <v>1980</v>
      </c>
      <c r="N44" s="93">
        <f t="shared" si="7"/>
        <v>0</v>
      </c>
      <c r="O44" s="93">
        <f t="shared" si="8"/>
        <v>0</v>
      </c>
      <c r="P44" s="82" t="s">
        <v>53</v>
      </c>
      <c r="Q44" s="99" t="s">
        <v>54</v>
      </c>
    </row>
    <row r="45" customHeight="1" outlineLevel="2" spans="1:17">
      <c r="A45" s="82" t="s">
        <v>175</v>
      </c>
      <c r="B45" s="83" t="s">
        <v>18</v>
      </c>
      <c r="C45" s="82" t="s">
        <v>148</v>
      </c>
      <c r="D45" s="82" t="s">
        <v>176</v>
      </c>
      <c r="E45" s="84" t="s">
        <v>177</v>
      </c>
      <c r="F45" s="82" t="s">
        <v>14</v>
      </c>
      <c r="G45" s="85">
        <v>1</v>
      </c>
      <c r="H45" s="85">
        <v>1520</v>
      </c>
      <c r="I45" s="85"/>
      <c r="J45" s="85"/>
      <c r="K45" s="92">
        <f t="shared" si="5"/>
        <v>1</v>
      </c>
      <c r="L45" s="85">
        <f t="shared" si="6"/>
        <v>1520</v>
      </c>
      <c r="M45" s="85">
        <v>1520</v>
      </c>
      <c r="N45" s="93">
        <f t="shared" si="7"/>
        <v>0</v>
      </c>
      <c r="O45" s="93">
        <f t="shared" si="8"/>
        <v>0</v>
      </c>
      <c r="P45" s="82" t="s">
        <v>53</v>
      </c>
      <c r="Q45" s="99" t="s">
        <v>54</v>
      </c>
    </row>
    <row r="46" customHeight="1" outlineLevel="2" spans="1:17">
      <c r="A46" s="82" t="s">
        <v>178</v>
      </c>
      <c r="B46" s="83" t="s">
        <v>18</v>
      </c>
      <c r="C46" s="82" t="s">
        <v>179</v>
      </c>
      <c r="D46" s="82" t="s">
        <v>180</v>
      </c>
      <c r="E46" s="84" t="s">
        <v>181</v>
      </c>
      <c r="F46" s="82" t="s">
        <v>14</v>
      </c>
      <c r="G46" s="85">
        <v>1</v>
      </c>
      <c r="H46" s="85">
        <v>4260</v>
      </c>
      <c r="I46" s="85"/>
      <c r="J46" s="85"/>
      <c r="K46" s="92">
        <f t="shared" si="5"/>
        <v>1</v>
      </c>
      <c r="L46" s="85">
        <f t="shared" si="6"/>
        <v>4260</v>
      </c>
      <c r="M46" s="85">
        <v>4260</v>
      </c>
      <c r="N46" s="93">
        <f t="shared" si="7"/>
        <v>0</v>
      </c>
      <c r="O46" s="93">
        <f t="shared" si="8"/>
        <v>0</v>
      </c>
      <c r="P46" s="82" t="s">
        <v>53</v>
      </c>
      <c r="Q46" s="99" t="s">
        <v>54</v>
      </c>
    </row>
    <row r="47" customHeight="1" outlineLevel="2" spans="1:17">
      <c r="A47" s="82" t="s">
        <v>182</v>
      </c>
      <c r="B47" s="83" t="s">
        <v>18</v>
      </c>
      <c r="C47" s="82" t="s">
        <v>183</v>
      </c>
      <c r="D47" s="82" t="s">
        <v>184</v>
      </c>
      <c r="E47" s="84" t="s">
        <v>185</v>
      </c>
      <c r="F47" s="82" t="s">
        <v>14</v>
      </c>
      <c r="G47" s="85">
        <v>1</v>
      </c>
      <c r="H47" s="85">
        <v>6950</v>
      </c>
      <c r="I47" s="85"/>
      <c r="J47" s="85"/>
      <c r="K47" s="92">
        <f t="shared" si="5"/>
        <v>1</v>
      </c>
      <c r="L47" s="85">
        <f t="shared" si="6"/>
        <v>6950</v>
      </c>
      <c r="M47" s="85">
        <v>6950</v>
      </c>
      <c r="N47" s="93">
        <f t="shared" si="7"/>
        <v>0</v>
      </c>
      <c r="O47" s="93">
        <f t="shared" si="8"/>
        <v>0</v>
      </c>
      <c r="P47" s="82" t="s">
        <v>53</v>
      </c>
      <c r="Q47" s="99" t="s">
        <v>54</v>
      </c>
    </row>
    <row r="48" customHeight="1" outlineLevel="2" spans="1:17">
      <c r="A48" s="82" t="s">
        <v>186</v>
      </c>
      <c r="B48" s="83" t="s">
        <v>18</v>
      </c>
      <c r="C48" s="82" t="s">
        <v>183</v>
      </c>
      <c r="D48" s="82" t="s">
        <v>184</v>
      </c>
      <c r="E48" s="84" t="s">
        <v>185</v>
      </c>
      <c r="F48" s="82" t="s">
        <v>14</v>
      </c>
      <c r="G48" s="85">
        <v>1</v>
      </c>
      <c r="H48" s="85">
        <v>6950</v>
      </c>
      <c r="I48" s="85"/>
      <c r="J48" s="85"/>
      <c r="K48" s="92">
        <f t="shared" si="5"/>
        <v>1</v>
      </c>
      <c r="L48" s="85">
        <f t="shared" si="6"/>
        <v>6950</v>
      </c>
      <c r="M48" s="85">
        <v>6950</v>
      </c>
      <c r="N48" s="93">
        <f t="shared" si="7"/>
        <v>0</v>
      </c>
      <c r="O48" s="93">
        <f t="shared" si="8"/>
        <v>0</v>
      </c>
      <c r="P48" s="82" t="s">
        <v>53</v>
      </c>
      <c r="Q48" s="99" t="s">
        <v>54</v>
      </c>
    </row>
    <row r="49" customHeight="1" outlineLevel="2" spans="1:17">
      <c r="A49" s="82" t="s">
        <v>187</v>
      </c>
      <c r="B49" s="83" t="s">
        <v>18</v>
      </c>
      <c r="C49" s="82" t="s">
        <v>183</v>
      </c>
      <c r="D49" s="82" t="s">
        <v>184</v>
      </c>
      <c r="E49" s="84" t="s">
        <v>185</v>
      </c>
      <c r="F49" s="82" t="s">
        <v>14</v>
      </c>
      <c r="G49" s="85">
        <v>1</v>
      </c>
      <c r="H49" s="85">
        <v>6950</v>
      </c>
      <c r="I49" s="85"/>
      <c r="J49" s="85"/>
      <c r="K49" s="92">
        <f t="shared" si="5"/>
        <v>1</v>
      </c>
      <c r="L49" s="85">
        <f t="shared" si="6"/>
        <v>6950</v>
      </c>
      <c r="M49" s="85">
        <v>6950</v>
      </c>
      <c r="N49" s="93">
        <f t="shared" si="7"/>
        <v>0</v>
      </c>
      <c r="O49" s="93">
        <f t="shared" si="8"/>
        <v>0</v>
      </c>
      <c r="P49" s="82" t="s">
        <v>53</v>
      </c>
      <c r="Q49" s="99" t="s">
        <v>54</v>
      </c>
    </row>
    <row r="50" customHeight="1" outlineLevel="2" spans="1:17">
      <c r="A50" s="82" t="s">
        <v>188</v>
      </c>
      <c r="B50" s="83" t="s">
        <v>18</v>
      </c>
      <c r="C50" s="82" t="s">
        <v>183</v>
      </c>
      <c r="D50" s="82" t="s">
        <v>184</v>
      </c>
      <c r="E50" s="84" t="s">
        <v>185</v>
      </c>
      <c r="F50" s="82" t="s">
        <v>14</v>
      </c>
      <c r="G50" s="85">
        <v>1</v>
      </c>
      <c r="H50" s="85">
        <v>6950</v>
      </c>
      <c r="I50" s="85"/>
      <c r="J50" s="85"/>
      <c r="K50" s="92">
        <f t="shared" si="5"/>
        <v>1</v>
      </c>
      <c r="L50" s="85">
        <f t="shared" si="6"/>
        <v>6950</v>
      </c>
      <c r="M50" s="85">
        <v>6950</v>
      </c>
      <c r="N50" s="93">
        <f t="shared" si="7"/>
        <v>0</v>
      </c>
      <c r="O50" s="93">
        <f t="shared" si="8"/>
        <v>0</v>
      </c>
      <c r="P50" s="82" t="s">
        <v>53</v>
      </c>
      <c r="Q50" s="99" t="s">
        <v>54</v>
      </c>
    </row>
    <row r="51" customHeight="1" outlineLevel="2" spans="1:17">
      <c r="A51" s="82" t="s">
        <v>189</v>
      </c>
      <c r="B51" s="83" t="s">
        <v>18</v>
      </c>
      <c r="C51" s="82" t="s">
        <v>183</v>
      </c>
      <c r="D51" s="82" t="s">
        <v>184</v>
      </c>
      <c r="E51" s="84" t="s">
        <v>185</v>
      </c>
      <c r="F51" s="82" t="s">
        <v>14</v>
      </c>
      <c r="G51" s="85">
        <v>1</v>
      </c>
      <c r="H51" s="85">
        <v>6950</v>
      </c>
      <c r="I51" s="85"/>
      <c r="J51" s="85"/>
      <c r="K51" s="92">
        <f t="shared" si="5"/>
        <v>1</v>
      </c>
      <c r="L51" s="85">
        <f t="shared" si="6"/>
        <v>6950</v>
      </c>
      <c r="M51" s="85">
        <v>6950</v>
      </c>
      <c r="N51" s="93">
        <f t="shared" si="7"/>
        <v>0</v>
      </c>
      <c r="O51" s="93">
        <f t="shared" si="8"/>
        <v>0</v>
      </c>
      <c r="P51" s="82" t="s">
        <v>53</v>
      </c>
      <c r="Q51" s="99" t="s">
        <v>54</v>
      </c>
    </row>
    <row r="52" customHeight="1" outlineLevel="2" spans="1:17">
      <c r="A52" s="82" t="s">
        <v>190</v>
      </c>
      <c r="B52" s="83" t="s">
        <v>18</v>
      </c>
      <c r="C52" s="82" t="s">
        <v>191</v>
      </c>
      <c r="D52" s="82" t="s">
        <v>192</v>
      </c>
      <c r="E52" s="84" t="s">
        <v>193</v>
      </c>
      <c r="F52" s="82" t="s">
        <v>14</v>
      </c>
      <c r="G52" s="85">
        <v>1</v>
      </c>
      <c r="H52" s="85">
        <v>4800</v>
      </c>
      <c r="I52" s="85"/>
      <c r="J52" s="85"/>
      <c r="K52" s="92">
        <f t="shared" si="5"/>
        <v>1</v>
      </c>
      <c r="L52" s="85">
        <f t="shared" si="6"/>
        <v>4800</v>
      </c>
      <c r="M52" s="85">
        <v>4800</v>
      </c>
      <c r="N52" s="93">
        <f t="shared" si="7"/>
        <v>0</v>
      </c>
      <c r="O52" s="93">
        <f t="shared" si="8"/>
        <v>0</v>
      </c>
      <c r="P52" s="82" t="s">
        <v>53</v>
      </c>
      <c r="Q52" s="99" t="s">
        <v>54</v>
      </c>
    </row>
    <row r="53" customHeight="1" outlineLevel="2" spans="1:17">
      <c r="A53" s="82" t="s">
        <v>194</v>
      </c>
      <c r="B53" s="83" t="s">
        <v>18</v>
      </c>
      <c r="C53" s="82" t="s">
        <v>195</v>
      </c>
      <c r="D53" s="82" t="s">
        <v>196</v>
      </c>
      <c r="E53" s="84" t="s">
        <v>197</v>
      </c>
      <c r="F53" s="82" t="s">
        <v>14</v>
      </c>
      <c r="G53" s="85">
        <v>1</v>
      </c>
      <c r="H53" s="85">
        <v>16000</v>
      </c>
      <c r="I53" s="85"/>
      <c r="J53" s="85"/>
      <c r="K53" s="92">
        <f t="shared" si="5"/>
        <v>1</v>
      </c>
      <c r="L53" s="85">
        <f t="shared" si="6"/>
        <v>16000</v>
      </c>
      <c r="M53" s="85">
        <v>16000</v>
      </c>
      <c r="N53" s="93">
        <f t="shared" si="7"/>
        <v>0</v>
      </c>
      <c r="O53" s="93">
        <f t="shared" si="8"/>
        <v>0</v>
      </c>
      <c r="P53" s="82" t="s">
        <v>53</v>
      </c>
      <c r="Q53" s="99" t="s">
        <v>54</v>
      </c>
    </row>
    <row r="54" customHeight="1" outlineLevel="2" spans="1:17">
      <c r="A54" s="82" t="s">
        <v>198</v>
      </c>
      <c r="B54" s="83" t="s">
        <v>18</v>
      </c>
      <c r="C54" s="82" t="s">
        <v>195</v>
      </c>
      <c r="D54" s="82" t="s">
        <v>196</v>
      </c>
      <c r="E54" s="84" t="s">
        <v>197</v>
      </c>
      <c r="F54" s="82" t="s">
        <v>14</v>
      </c>
      <c r="G54" s="85">
        <v>1</v>
      </c>
      <c r="H54" s="85">
        <v>16000</v>
      </c>
      <c r="I54" s="85"/>
      <c r="J54" s="85"/>
      <c r="K54" s="92">
        <f t="shared" si="5"/>
        <v>1</v>
      </c>
      <c r="L54" s="85">
        <f t="shared" si="6"/>
        <v>16000</v>
      </c>
      <c r="M54" s="85">
        <v>16000</v>
      </c>
      <c r="N54" s="93">
        <f t="shared" si="7"/>
        <v>0</v>
      </c>
      <c r="O54" s="93">
        <f t="shared" si="8"/>
        <v>0</v>
      </c>
      <c r="P54" s="82" t="s">
        <v>53</v>
      </c>
      <c r="Q54" s="99" t="s">
        <v>54</v>
      </c>
    </row>
    <row r="55" customHeight="1" outlineLevel="2" spans="1:17">
      <c r="A55" s="82" t="s">
        <v>199</v>
      </c>
      <c r="B55" s="83" t="s">
        <v>18</v>
      </c>
      <c r="C55" s="82" t="s">
        <v>195</v>
      </c>
      <c r="D55" s="82" t="s">
        <v>196</v>
      </c>
      <c r="E55" s="84" t="s">
        <v>197</v>
      </c>
      <c r="F55" s="82" t="s">
        <v>14</v>
      </c>
      <c r="G55" s="85">
        <v>1</v>
      </c>
      <c r="H55" s="85">
        <v>16000</v>
      </c>
      <c r="I55" s="85"/>
      <c r="J55" s="85"/>
      <c r="K55" s="92">
        <f t="shared" si="5"/>
        <v>1</v>
      </c>
      <c r="L55" s="85">
        <f t="shared" si="6"/>
        <v>16000</v>
      </c>
      <c r="M55" s="85">
        <v>16000</v>
      </c>
      <c r="N55" s="93">
        <f t="shared" si="7"/>
        <v>0</v>
      </c>
      <c r="O55" s="93">
        <f t="shared" si="8"/>
        <v>0</v>
      </c>
      <c r="P55" s="82" t="s">
        <v>53</v>
      </c>
      <c r="Q55" s="99" t="s">
        <v>54</v>
      </c>
    </row>
    <row r="56" customHeight="1" outlineLevel="2" spans="1:17">
      <c r="A56" s="82" t="s">
        <v>200</v>
      </c>
      <c r="B56" s="83" t="s">
        <v>18</v>
      </c>
      <c r="C56" s="82" t="s">
        <v>195</v>
      </c>
      <c r="D56" s="82" t="s">
        <v>196</v>
      </c>
      <c r="E56" s="84" t="s">
        <v>197</v>
      </c>
      <c r="F56" s="82" t="s">
        <v>14</v>
      </c>
      <c r="G56" s="85">
        <v>1</v>
      </c>
      <c r="H56" s="85">
        <v>16000</v>
      </c>
      <c r="I56" s="85"/>
      <c r="J56" s="85"/>
      <c r="K56" s="92">
        <f t="shared" si="5"/>
        <v>1</v>
      </c>
      <c r="L56" s="85">
        <f t="shared" si="6"/>
        <v>16000</v>
      </c>
      <c r="M56" s="85">
        <v>16000</v>
      </c>
      <c r="N56" s="93">
        <f t="shared" si="7"/>
        <v>0</v>
      </c>
      <c r="O56" s="93">
        <f t="shared" si="8"/>
        <v>0</v>
      </c>
      <c r="P56" s="82" t="s">
        <v>53</v>
      </c>
      <c r="Q56" s="99" t="s">
        <v>54</v>
      </c>
    </row>
    <row r="57" customHeight="1" outlineLevel="2" spans="1:17">
      <c r="A57" s="82" t="s">
        <v>201</v>
      </c>
      <c r="B57" s="83" t="s">
        <v>18</v>
      </c>
      <c r="C57" s="82" t="s">
        <v>195</v>
      </c>
      <c r="D57" s="82" t="s">
        <v>196</v>
      </c>
      <c r="E57" s="84" t="s">
        <v>197</v>
      </c>
      <c r="F57" s="82" t="s">
        <v>14</v>
      </c>
      <c r="G57" s="85">
        <v>1</v>
      </c>
      <c r="H57" s="85">
        <v>16000</v>
      </c>
      <c r="I57" s="85"/>
      <c r="J57" s="85"/>
      <c r="K57" s="92">
        <f t="shared" si="5"/>
        <v>1</v>
      </c>
      <c r="L57" s="85">
        <f t="shared" si="6"/>
        <v>16000</v>
      </c>
      <c r="M57" s="85">
        <v>16000</v>
      </c>
      <c r="N57" s="93">
        <f t="shared" si="7"/>
        <v>0</v>
      </c>
      <c r="O57" s="93">
        <f t="shared" si="8"/>
        <v>0</v>
      </c>
      <c r="P57" s="82" t="s">
        <v>53</v>
      </c>
      <c r="Q57" s="99" t="s">
        <v>54</v>
      </c>
    </row>
    <row r="58" customHeight="1" outlineLevel="2" spans="1:17">
      <c r="A58" s="82" t="s">
        <v>202</v>
      </c>
      <c r="B58" s="83" t="s">
        <v>18</v>
      </c>
      <c r="C58" s="82" t="s">
        <v>195</v>
      </c>
      <c r="D58" s="82" t="s">
        <v>196</v>
      </c>
      <c r="E58" s="84" t="s">
        <v>197</v>
      </c>
      <c r="F58" s="82" t="s">
        <v>14</v>
      </c>
      <c r="G58" s="85">
        <v>1</v>
      </c>
      <c r="H58" s="85">
        <v>16000</v>
      </c>
      <c r="I58" s="85"/>
      <c r="J58" s="85"/>
      <c r="K58" s="92">
        <f t="shared" si="5"/>
        <v>1</v>
      </c>
      <c r="L58" s="85">
        <f t="shared" si="6"/>
        <v>16000</v>
      </c>
      <c r="M58" s="85">
        <v>16000</v>
      </c>
      <c r="N58" s="93">
        <f t="shared" si="7"/>
        <v>0</v>
      </c>
      <c r="O58" s="93">
        <f t="shared" si="8"/>
        <v>0</v>
      </c>
      <c r="P58" s="82" t="s">
        <v>53</v>
      </c>
      <c r="Q58" s="99" t="s">
        <v>54</v>
      </c>
    </row>
    <row r="59" customHeight="1" outlineLevel="2" spans="1:17">
      <c r="A59" s="82" t="s">
        <v>203</v>
      </c>
      <c r="B59" s="83" t="s">
        <v>18</v>
      </c>
      <c r="C59" s="82" t="s">
        <v>204</v>
      </c>
      <c r="D59" s="82" t="s">
        <v>205</v>
      </c>
      <c r="E59" s="84" t="s">
        <v>206</v>
      </c>
      <c r="F59" s="82" t="s">
        <v>14</v>
      </c>
      <c r="G59" s="85">
        <v>1</v>
      </c>
      <c r="H59" s="85">
        <v>2100</v>
      </c>
      <c r="I59" s="85"/>
      <c r="J59" s="85"/>
      <c r="K59" s="92">
        <f t="shared" si="5"/>
        <v>1</v>
      </c>
      <c r="L59" s="85">
        <f t="shared" si="6"/>
        <v>2100</v>
      </c>
      <c r="M59" s="85">
        <v>2100</v>
      </c>
      <c r="N59" s="93">
        <f t="shared" si="7"/>
        <v>0</v>
      </c>
      <c r="O59" s="93">
        <f t="shared" si="8"/>
        <v>0</v>
      </c>
      <c r="P59" s="82" t="s">
        <v>53</v>
      </c>
      <c r="Q59" s="99" t="s">
        <v>54</v>
      </c>
    </row>
    <row r="60" customHeight="1" outlineLevel="2" spans="1:17">
      <c r="A60" s="82" t="s">
        <v>207</v>
      </c>
      <c r="B60" s="83" t="s">
        <v>18</v>
      </c>
      <c r="C60" s="82" t="s">
        <v>208</v>
      </c>
      <c r="D60" s="82" t="s">
        <v>209</v>
      </c>
      <c r="E60" s="84" t="s">
        <v>210</v>
      </c>
      <c r="F60" s="82" t="s">
        <v>14</v>
      </c>
      <c r="G60" s="85">
        <v>1</v>
      </c>
      <c r="H60" s="85">
        <v>3650</v>
      </c>
      <c r="I60" s="85"/>
      <c r="J60" s="85"/>
      <c r="K60" s="92">
        <f t="shared" si="5"/>
        <v>1</v>
      </c>
      <c r="L60" s="85">
        <f t="shared" si="6"/>
        <v>3650</v>
      </c>
      <c r="M60" s="85">
        <v>3650</v>
      </c>
      <c r="N60" s="93">
        <f t="shared" si="7"/>
        <v>0</v>
      </c>
      <c r="O60" s="93">
        <f t="shared" si="8"/>
        <v>0</v>
      </c>
      <c r="P60" s="82" t="s">
        <v>53</v>
      </c>
      <c r="Q60" s="99" t="s">
        <v>54</v>
      </c>
    </row>
    <row r="61" customHeight="1" outlineLevel="2" spans="1:17">
      <c r="A61" s="82" t="s">
        <v>211</v>
      </c>
      <c r="B61" s="83" t="s">
        <v>18</v>
      </c>
      <c r="C61" s="82" t="s">
        <v>212</v>
      </c>
      <c r="D61" s="82" t="s">
        <v>213</v>
      </c>
      <c r="E61" s="84" t="s">
        <v>210</v>
      </c>
      <c r="F61" s="82" t="s">
        <v>14</v>
      </c>
      <c r="G61" s="85">
        <v>1</v>
      </c>
      <c r="H61" s="85">
        <v>3200</v>
      </c>
      <c r="I61" s="85"/>
      <c r="J61" s="85"/>
      <c r="K61" s="92">
        <f t="shared" si="5"/>
        <v>1</v>
      </c>
      <c r="L61" s="85">
        <f t="shared" si="6"/>
        <v>3200</v>
      </c>
      <c r="M61" s="85">
        <v>3200</v>
      </c>
      <c r="N61" s="93">
        <f t="shared" si="7"/>
        <v>0</v>
      </c>
      <c r="O61" s="93">
        <f t="shared" si="8"/>
        <v>0</v>
      </c>
      <c r="P61" s="82" t="s">
        <v>53</v>
      </c>
      <c r="Q61" s="99" t="s">
        <v>54</v>
      </c>
    </row>
    <row r="62" customHeight="1" outlineLevel="2" spans="1:17">
      <c r="A62" s="82" t="s">
        <v>214</v>
      </c>
      <c r="B62" s="83" t="s">
        <v>18</v>
      </c>
      <c r="C62" s="82" t="s">
        <v>212</v>
      </c>
      <c r="D62" s="82" t="s">
        <v>213</v>
      </c>
      <c r="E62" s="84" t="s">
        <v>210</v>
      </c>
      <c r="F62" s="82" t="s">
        <v>14</v>
      </c>
      <c r="G62" s="85">
        <v>1</v>
      </c>
      <c r="H62" s="85">
        <v>3200</v>
      </c>
      <c r="I62" s="85"/>
      <c r="J62" s="85"/>
      <c r="K62" s="92">
        <f t="shared" si="5"/>
        <v>1</v>
      </c>
      <c r="L62" s="85">
        <f t="shared" si="6"/>
        <v>3200</v>
      </c>
      <c r="M62" s="85">
        <v>3200</v>
      </c>
      <c r="N62" s="93">
        <f t="shared" si="7"/>
        <v>0</v>
      </c>
      <c r="O62" s="93">
        <f t="shared" si="8"/>
        <v>0</v>
      </c>
      <c r="P62" s="82" t="s">
        <v>53</v>
      </c>
      <c r="Q62" s="99" t="s">
        <v>54</v>
      </c>
    </row>
    <row r="63" customHeight="1" outlineLevel="2" spans="1:17">
      <c r="A63" s="82" t="s">
        <v>215</v>
      </c>
      <c r="B63" s="83" t="s">
        <v>18</v>
      </c>
      <c r="C63" s="82" t="s">
        <v>216</v>
      </c>
      <c r="D63" s="82" t="s">
        <v>217</v>
      </c>
      <c r="E63" s="84" t="s">
        <v>218</v>
      </c>
      <c r="F63" s="82" t="s">
        <v>14</v>
      </c>
      <c r="G63" s="85">
        <v>1</v>
      </c>
      <c r="H63" s="85">
        <v>1800</v>
      </c>
      <c r="I63" s="85"/>
      <c r="J63" s="85"/>
      <c r="K63" s="92">
        <f t="shared" si="5"/>
        <v>1</v>
      </c>
      <c r="L63" s="85">
        <f t="shared" si="6"/>
        <v>1800</v>
      </c>
      <c r="M63" s="85">
        <v>1800</v>
      </c>
      <c r="N63" s="93">
        <f t="shared" si="7"/>
        <v>0</v>
      </c>
      <c r="O63" s="93">
        <f t="shared" si="8"/>
        <v>0</v>
      </c>
      <c r="P63" s="82" t="s">
        <v>53</v>
      </c>
      <c r="Q63" s="99" t="s">
        <v>54</v>
      </c>
    </row>
    <row r="64" customHeight="1" outlineLevel="2" spans="1:17">
      <c r="A64" s="82" t="s">
        <v>219</v>
      </c>
      <c r="B64" s="83" t="s">
        <v>18</v>
      </c>
      <c r="C64" s="82" t="s">
        <v>216</v>
      </c>
      <c r="D64" s="82" t="s">
        <v>217</v>
      </c>
      <c r="E64" s="84" t="s">
        <v>218</v>
      </c>
      <c r="F64" s="82" t="s">
        <v>14</v>
      </c>
      <c r="G64" s="85">
        <v>1</v>
      </c>
      <c r="H64" s="85">
        <v>1800</v>
      </c>
      <c r="I64" s="85"/>
      <c r="J64" s="85"/>
      <c r="K64" s="92">
        <f t="shared" si="5"/>
        <v>1</v>
      </c>
      <c r="L64" s="85">
        <f t="shared" si="6"/>
        <v>1800</v>
      </c>
      <c r="M64" s="85">
        <v>1800</v>
      </c>
      <c r="N64" s="93">
        <f t="shared" si="7"/>
        <v>0</v>
      </c>
      <c r="O64" s="93">
        <f t="shared" si="8"/>
        <v>0</v>
      </c>
      <c r="P64" s="82" t="s">
        <v>53</v>
      </c>
      <c r="Q64" s="99" t="s">
        <v>54</v>
      </c>
    </row>
    <row r="65" customHeight="1" outlineLevel="2" spans="1:17">
      <c r="A65" s="82" t="s">
        <v>220</v>
      </c>
      <c r="B65" s="83" t="s">
        <v>18</v>
      </c>
      <c r="C65" s="82" t="s">
        <v>221</v>
      </c>
      <c r="D65" s="82" t="s">
        <v>222</v>
      </c>
      <c r="E65" s="84" t="s">
        <v>223</v>
      </c>
      <c r="F65" s="82" t="s">
        <v>14</v>
      </c>
      <c r="G65" s="85">
        <v>1</v>
      </c>
      <c r="H65" s="85">
        <v>2583</v>
      </c>
      <c r="I65" s="85"/>
      <c r="J65" s="85"/>
      <c r="K65" s="92">
        <f t="shared" si="5"/>
        <v>1</v>
      </c>
      <c r="L65" s="85">
        <f t="shared" si="6"/>
        <v>2583</v>
      </c>
      <c r="M65" s="85">
        <v>2583</v>
      </c>
      <c r="N65" s="93">
        <f t="shared" si="7"/>
        <v>0</v>
      </c>
      <c r="O65" s="93">
        <f t="shared" si="8"/>
        <v>0</v>
      </c>
      <c r="P65" s="82" t="s">
        <v>53</v>
      </c>
      <c r="Q65" s="99" t="s">
        <v>54</v>
      </c>
    </row>
    <row r="66" customHeight="1" outlineLevel="2" spans="1:17">
      <c r="A66" s="82" t="s">
        <v>224</v>
      </c>
      <c r="B66" s="83" t="s">
        <v>18</v>
      </c>
      <c r="C66" s="82" t="s">
        <v>221</v>
      </c>
      <c r="D66" s="82" t="s">
        <v>222</v>
      </c>
      <c r="E66" s="84" t="s">
        <v>223</v>
      </c>
      <c r="F66" s="82" t="s">
        <v>14</v>
      </c>
      <c r="G66" s="85">
        <v>1</v>
      </c>
      <c r="H66" s="85">
        <v>2583</v>
      </c>
      <c r="I66" s="85"/>
      <c r="J66" s="85"/>
      <c r="K66" s="92">
        <f t="shared" si="5"/>
        <v>1</v>
      </c>
      <c r="L66" s="85">
        <f t="shared" si="6"/>
        <v>2583</v>
      </c>
      <c r="M66" s="85">
        <v>2583</v>
      </c>
      <c r="N66" s="93">
        <f t="shared" si="7"/>
        <v>0</v>
      </c>
      <c r="O66" s="93">
        <f t="shared" si="8"/>
        <v>0</v>
      </c>
      <c r="P66" s="82" t="s">
        <v>53</v>
      </c>
      <c r="Q66" s="99" t="s">
        <v>54</v>
      </c>
    </row>
    <row r="67" customHeight="1" outlineLevel="2" spans="1:17">
      <c r="A67" s="82" t="s">
        <v>225</v>
      </c>
      <c r="B67" s="83" t="s">
        <v>18</v>
      </c>
      <c r="C67" s="82" t="s">
        <v>221</v>
      </c>
      <c r="D67" s="82" t="s">
        <v>222</v>
      </c>
      <c r="E67" s="84" t="s">
        <v>223</v>
      </c>
      <c r="F67" s="82" t="s">
        <v>14</v>
      </c>
      <c r="G67" s="85">
        <v>1</v>
      </c>
      <c r="H67" s="85">
        <v>2583</v>
      </c>
      <c r="I67" s="85"/>
      <c r="J67" s="85"/>
      <c r="K67" s="92">
        <f t="shared" si="5"/>
        <v>1</v>
      </c>
      <c r="L67" s="85">
        <f t="shared" si="6"/>
        <v>2583</v>
      </c>
      <c r="M67" s="85">
        <v>2583</v>
      </c>
      <c r="N67" s="93">
        <f t="shared" si="7"/>
        <v>0</v>
      </c>
      <c r="O67" s="93">
        <f t="shared" si="8"/>
        <v>0</v>
      </c>
      <c r="P67" s="82" t="s">
        <v>53</v>
      </c>
      <c r="Q67" s="99" t="s">
        <v>54</v>
      </c>
    </row>
    <row r="68" customHeight="1" outlineLevel="2" spans="1:17">
      <c r="A68" s="82" t="s">
        <v>226</v>
      </c>
      <c r="B68" s="83" t="s">
        <v>18</v>
      </c>
      <c r="C68" s="82" t="s">
        <v>221</v>
      </c>
      <c r="D68" s="82" t="s">
        <v>222</v>
      </c>
      <c r="E68" s="84" t="s">
        <v>223</v>
      </c>
      <c r="F68" s="82" t="s">
        <v>14</v>
      </c>
      <c r="G68" s="85">
        <v>1</v>
      </c>
      <c r="H68" s="85">
        <v>2583</v>
      </c>
      <c r="I68" s="85"/>
      <c r="J68" s="85"/>
      <c r="K68" s="92">
        <f t="shared" si="5"/>
        <v>1</v>
      </c>
      <c r="L68" s="85">
        <f t="shared" si="6"/>
        <v>2583</v>
      </c>
      <c r="M68" s="85">
        <v>2583</v>
      </c>
      <c r="N68" s="93">
        <f t="shared" si="7"/>
        <v>0</v>
      </c>
      <c r="O68" s="93">
        <f t="shared" si="8"/>
        <v>0</v>
      </c>
      <c r="P68" s="82" t="s">
        <v>53</v>
      </c>
      <c r="Q68" s="99" t="s">
        <v>54</v>
      </c>
    </row>
    <row r="69" customHeight="1" outlineLevel="2" spans="1:17">
      <c r="A69" s="82" t="s">
        <v>227</v>
      </c>
      <c r="B69" s="83" t="s">
        <v>18</v>
      </c>
      <c r="C69" s="82" t="s">
        <v>221</v>
      </c>
      <c r="D69" s="82" t="s">
        <v>222</v>
      </c>
      <c r="E69" s="84" t="s">
        <v>223</v>
      </c>
      <c r="F69" s="82" t="s">
        <v>14</v>
      </c>
      <c r="G69" s="85">
        <v>1</v>
      </c>
      <c r="H69" s="85">
        <v>2583</v>
      </c>
      <c r="I69" s="85"/>
      <c r="J69" s="85"/>
      <c r="K69" s="92">
        <f t="shared" si="5"/>
        <v>1</v>
      </c>
      <c r="L69" s="85">
        <f t="shared" si="6"/>
        <v>2583</v>
      </c>
      <c r="M69" s="85">
        <v>2583</v>
      </c>
      <c r="N69" s="93">
        <f t="shared" si="7"/>
        <v>0</v>
      </c>
      <c r="O69" s="93">
        <f t="shared" si="8"/>
        <v>0</v>
      </c>
      <c r="P69" s="82" t="s">
        <v>53</v>
      </c>
      <c r="Q69" s="99" t="s">
        <v>54</v>
      </c>
    </row>
    <row r="70" customHeight="1" outlineLevel="2" spans="1:17">
      <c r="A70" s="82" t="s">
        <v>228</v>
      </c>
      <c r="B70" s="83" t="s">
        <v>18</v>
      </c>
      <c r="C70" s="82" t="s">
        <v>221</v>
      </c>
      <c r="D70" s="82" t="s">
        <v>222</v>
      </c>
      <c r="E70" s="84" t="s">
        <v>223</v>
      </c>
      <c r="F70" s="82" t="s">
        <v>14</v>
      </c>
      <c r="G70" s="85">
        <v>1</v>
      </c>
      <c r="H70" s="85">
        <v>2583</v>
      </c>
      <c r="I70" s="85"/>
      <c r="J70" s="85"/>
      <c r="K70" s="92">
        <f t="shared" si="5"/>
        <v>1</v>
      </c>
      <c r="L70" s="85">
        <f t="shared" si="6"/>
        <v>2583</v>
      </c>
      <c r="M70" s="85">
        <v>2583</v>
      </c>
      <c r="N70" s="93">
        <f t="shared" si="7"/>
        <v>0</v>
      </c>
      <c r="O70" s="93">
        <f t="shared" si="8"/>
        <v>0</v>
      </c>
      <c r="P70" s="82" t="s">
        <v>53</v>
      </c>
      <c r="Q70" s="99" t="s">
        <v>54</v>
      </c>
    </row>
    <row r="71" customHeight="1" outlineLevel="2" spans="1:17">
      <c r="A71" s="82" t="s">
        <v>229</v>
      </c>
      <c r="B71" s="83" t="s">
        <v>18</v>
      </c>
      <c r="C71" s="82" t="s">
        <v>221</v>
      </c>
      <c r="D71" s="82" t="s">
        <v>222</v>
      </c>
      <c r="E71" s="84" t="s">
        <v>223</v>
      </c>
      <c r="F71" s="82" t="s">
        <v>14</v>
      </c>
      <c r="G71" s="85">
        <v>1</v>
      </c>
      <c r="H71" s="85">
        <v>2583</v>
      </c>
      <c r="I71" s="85"/>
      <c r="J71" s="85"/>
      <c r="K71" s="92">
        <f t="shared" si="5"/>
        <v>1</v>
      </c>
      <c r="L71" s="85">
        <f t="shared" si="6"/>
        <v>2583</v>
      </c>
      <c r="M71" s="85">
        <v>2583</v>
      </c>
      <c r="N71" s="93">
        <f t="shared" si="7"/>
        <v>0</v>
      </c>
      <c r="O71" s="93">
        <f t="shared" si="8"/>
        <v>0</v>
      </c>
      <c r="P71" s="82" t="s">
        <v>53</v>
      </c>
      <c r="Q71" s="99" t="s">
        <v>54</v>
      </c>
    </row>
    <row r="72" customHeight="1" outlineLevel="2" spans="1:17">
      <c r="A72" s="82" t="s">
        <v>230</v>
      </c>
      <c r="B72" s="83" t="s">
        <v>18</v>
      </c>
      <c r="C72" s="82" t="s">
        <v>221</v>
      </c>
      <c r="D72" s="82" t="s">
        <v>222</v>
      </c>
      <c r="E72" s="84" t="s">
        <v>223</v>
      </c>
      <c r="F72" s="82" t="s">
        <v>14</v>
      </c>
      <c r="G72" s="85">
        <v>1</v>
      </c>
      <c r="H72" s="85">
        <v>2583</v>
      </c>
      <c r="I72" s="85"/>
      <c r="J72" s="85"/>
      <c r="K72" s="92">
        <f t="shared" si="5"/>
        <v>1</v>
      </c>
      <c r="L72" s="85">
        <f t="shared" si="6"/>
        <v>2583</v>
      </c>
      <c r="M72" s="85">
        <v>2583</v>
      </c>
      <c r="N72" s="93">
        <f t="shared" si="7"/>
        <v>0</v>
      </c>
      <c r="O72" s="93">
        <f t="shared" si="8"/>
        <v>0</v>
      </c>
      <c r="P72" s="82" t="s">
        <v>53</v>
      </c>
      <c r="Q72" s="99" t="s">
        <v>54</v>
      </c>
    </row>
    <row r="73" customHeight="1" outlineLevel="2" spans="1:17">
      <c r="A73" s="82" t="s">
        <v>231</v>
      </c>
      <c r="B73" s="83" t="s">
        <v>18</v>
      </c>
      <c r="C73" s="82" t="s">
        <v>221</v>
      </c>
      <c r="D73" s="82" t="s">
        <v>222</v>
      </c>
      <c r="E73" s="84" t="s">
        <v>223</v>
      </c>
      <c r="F73" s="82" t="s">
        <v>14</v>
      </c>
      <c r="G73" s="85">
        <v>1</v>
      </c>
      <c r="H73" s="85">
        <v>2583</v>
      </c>
      <c r="I73" s="85"/>
      <c r="J73" s="85"/>
      <c r="K73" s="92">
        <f t="shared" si="5"/>
        <v>1</v>
      </c>
      <c r="L73" s="85">
        <f t="shared" si="6"/>
        <v>2583</v>
      </c>
      <c r="M73" s="85">
        <v>2583</v>
      </c>
      <c r="N73" s="93">
        <f t="shared" si="7"/>
        <v>0</v>
      </c>
      <c r="O73" s="93">
        <f t="shared" si="8"/>
        <v>0</v>
      </c>
      <c r="P73" s="82" t="s">
        <v>53</v>
      </c>
      <c r="Q73" s="99" t="s">
        <v>54</v>
      </c>
    </row>
    <row r="74" customHeight="1" outlineLevel="2" spans="1:17">
      <c r="A74" s="82" t="s">
        <v>232</v>
      </c>
      <c r="B74" s="83" t="s">
        <v>18</v>
      </c>
      <c r="C74" s="82" t="s">
        <v>233</v>
      </c>
      <c r="D74" s="82" t="s">
        <v>234</v>
      </c>
      <c r="E74" s="84" t="s">
        <v>223</v>
      </c>
      <c r="F74" s="82" t="s">
        <v>14</v>
      </c>
      <c r="G74" s="85">
        <v>1</v>
      </c>
      <c r="H74" s="85">
        <v>355</v>
      </c>
      <c r="I74" s="85"/>
      <c r="J74" s="85"/>
      <c r="K74" s="92">
        <f t="shared" si="5"/>
        <v>1</v>
      </c>
      <c r="L74" s="85">
        <f t="shared" si="6"/>
        <v>355</v>
      </c>
      <c r="M74" s="85">
        <v>355</v>
      </c>
      <c r="N74" s="93">
        <f t="shared" si="7"/>
        <v>0</v>
      </c>
      <c r="O74" s="93">
        <f t="shared" si="8"/>
        <v>0</v>
      </c>
      <c r="P74" s="82" t="s">
        <v>53</v>
      </c>
      <c r="Q74" s="99" t="s">
        <v>54</v>
      </c>
    </row>
    <row r="75" customHeight="1" outlineLevel="2" spans="1:17">
      <c r="A75" s="82" t="s">
        <v>235</v>
      </c>
      <c r="B75" s="83" t="s">
        <v>18</v>
      </c>
      <c r="C75" s="82" t="s">
        <v>233</v>
      </c>
      <c r="D75" s="82" t="s">
        <v>234</v>
      </c>
      <c r="E75" s="84" t="s">
        <v>223</v>
      </c>
      <c r="F75" s="82" t="s">
        <v>14</v>
      </c>
      <c r="G75" s="85">
        <v>1</v>
      </c>
      <c r="H75" s="85">
        <v>355</v>
      </c>
      <c r="I75" s="85"/>
      <c r="J75" s="85"/>
      <c r="K75" s="92">
        <f t="shared" si="5"/>
        <v>1</v>
      </c>
      <c r="L75" s="85">
        <f t="shared" si="6"/>
        <v>355</v>
      </c>
      <c r="M75" s="85">
        <v>355</v>
      </c>
      <c r="N75" s="93">
        <f t="shared" si="7"/>
        <v>0</v>
      </c>
      <c r="O75" s="93">
        <f t="shared" si="8"/>
        <v>0</v>
      </c>
      <c r="P75" s="82" t="s">
        <v>53</v>
      </c>
      <c r="Q75" s="99" t="s">
        <v>54</v>
      </c>
    </row>
    <row r="76" customHeight="1" outlineLevel="2" spans="1:17">
      <c r="A76" s="82" t="s">
        <v>236</v>
      </c>
      <c r="B76" s="83" t="s">
        <v>18</v>
      </c>
      <c r="C76" s="82" t="s">
        <v>233</v>
      </c>
      <c r="D76" s="82" t="s">
        <v>234</v>
      </c>
      <c r="E76" s="84" t="s">
        <v>223</v>
      </c>
      <c r="F76" s="82" t="s">
        <v>14</v>
      </c>
      <c r="G76" s="85">
        <v>1</v>
      </c>
      <c r="H76" s="85">
        <v>355</v>
      </c>
      <c r="I76" s="85"/>
      <c r="J76" s="85"/>
      <c r="K76" s="92">
        <f t="shared" si="5"/>
        <v>1</v>
      </c>
      <c r="L76" s="85">
        <f t="shared" si="6"/>
        <v>355</v>
      </c>
      <c r="M76" s="85">
        <v>355</v>
      </c>
      <c r="N76" s="93">
        <f t="shared" si="7"/>
        <v>0</v>
      </c>
      <c r="O76" s="93">
        <f t="shared" si="8"/>
        <v>0</v>
      </c>
      <c r="P76" s="82" t="s">
        <v>53</v>
      </c>
      <c r="Q76" s="99" t="s">
        <v>54</v>
      </c>
    </row>
    <row r="77" customHeight="1" outlineLevel="2" spans="1:17">
      <c r="A77" s="82" t="s">
        <v>237</v>
      </c>
      <c r="B77" s="83" t="s">
        <v>18</v>
      </c>
      <c r="C77" s="82" t="s">
        <v>233</v>
      </c>
      <c r="D77" s="82" t="s">
        <v>234</v>
      </c>
      <c r="E77" s="84" t="s">
        <v>223</v>
      </c>
      <c r="F77" s="82" t="s">
        <v>14</v>
      </c>
      <c r="G77" s="85">
        <v>1</v>
      </c>
      <c r="H77" s="85">
        <v>355</v>
      </c>
      <c r="I77" s="85"/>
      <c r="J77" s="85"/>
      <c r="K77" s="92">
        <f t="shared" si="5"/>
        <v>1</v>
      </c>
      <c r="L77" s="85">
        <f t="shared" si="6"/>
        <v>355</v>
      </c>
      <c r="M77" s="85">
        <v>355</v>
      </c>
      <c r="N77" s="93">
        <f t="shared" si="7"/>
        <v>0</v>
      </c>
      <c r="O77" s="93">
        <f t="shared" si="8"/>
        <v>0</v>
      </c>
      <c r="P77" s="82" t="s">
        <v>53</v>
      </c>
      <c r="Q77" s="99" t="s">
        <v>54</v>
      </c>
    </row>
    <row r="78" customHeight="1" outlineLevel="2" spans="1:17">
      <c r="A78" s="82" t="s">
        <v>238</v>
      </c>
      <c r="B78" s="83" t="s">
        <v>18</v>
      </c>
      <c r="C78" s="82" t="s">
        <v>233</v>
      </c>
      <c r="D78" s="82" t="s">
        <v>234</v>
      </c>
      <c r="E78" s="84" t="s">
        <v>223</v>
      </c>
      <c r="F78" s="82" t="s">
        <v>14</v>
      </c>
      <c r="G78" s="85">
        <v>1</v>
      </c>
      <c r="H78" s="85">
        <v>355</v>
      </c>
      <c r="I78" s="85"/>
      <c r="J78" s="85"/>
      <c r="K78" s="92">
        <f t="shared" si="5"/>
        <v>1</v>
      </c>
      <c r="L78" s="85">
        <f t="shared" si="6"/>
        <v>355</v>
      </c>
      <c r="M78" s="85">
        <v>355</v>
      </c>
      <c r="N78" s="93">
        <f t="shared" si="7"/>
        <v>0</v>
      </c>
      <c r="O78" s="93">
        <f t="shared" si="8"/>
        <v>0</v>
      </c>
      <c r="P78" s="82" t="s">
        <v>53</v>
      </c>
      <c r="Q78" s="99" t="s">
        <v>54</v>
      </c>
    </row>
    <row r="79" customHeight="1" outlineLevel="2" spans="1:17">
      <c r="A79" s="82" t="s">
        <v>239</v>
      </c>
      <c r="B79" s="83" t="s">
        <v>18</v>
      </c>
      <c r="C79" s="82" t="s">
        <v>233</v>
      </c>
      <c r="D79" s="82" t="s">
        <v>234</v>
      </c>
      <c r="E79" s="84" t="s">
        <v>223</v>
      </c>
      <c r="F79" s="82" t="s">
        <v>14</v>
      </c>
      <c r="G79" s="85">
        <v>1</v>
      </c>
      <c r="H79" s="85">
        <v>355</v>
      </c>
      <c r="I79" s="85"/>
      <c r="J79" s="85"/>
      <c r="K79" s="92">
        <f t="shared" si="5"/>
        <v>1</v>
      </c>
      <c r="L79" s="85">
        <f t="shared" si="6"/>
        <v>355</v>
      </c>
      <c r="M79" s="85">
        <v>355</v>
      </c>
      <c r="N79" s="93">
        <f t="shared" si="7"/>
        <v>0</v>
      </c>
      <c r="O79" s="93">
        <f t="shared" si="8"/>
        <v>0</v>
      </c>
      <c r="P79" s="82" t="s">
        <v>53</v>
      </c>
      <c r="Q79" s="99" t="s">
        <v>54</v>
      </c>
    </row>
    <row r="80" customHeight="1" outlineLevel="2" spans="1:17">
      <c r="A80" s="82" t="s">
        <v>240</v>
      </c>
      <c r="B80" s="83" t="s">
        <v>18</v>
      </c>
      <c r="C80" s="82" t="s">
        <v>233</v>
      </c>
      <c r="D80" s="82" t="s">
        <v>234</v>
      </c>
      <c r="E80" s="84" t="s">
        <v>223</v>
      </c>
      <c r="F80" s="82" t="s">
        <v>14</v>
      </c>
      <c r="G80" s="85">
        <v>1</v>
      </c>
      <c r="H80" s="85">
        <v>355</v>
      </c>
      <c r="I80" s="85"/>
      <c r="J80" s="85"/>
      <c r="K80" s="92">
        <f t="shared" si="5"/>
        <v>1</v>
      </c>
      <c r="L80" s="85">
        <f t="shared" si="6"/>
        <v>355</v>
      </c>
      <c r="M80" s="85">
        <v>355</v>
      </c>
      <c r="N80" s="93">
        <f t="shared" si="7"/>
        <v>0</v>
      </c>
      <c r="O80" s="93">
        <f t="shared" si="8"/>
        <v>0</v>
      </c>
      <c r="P80" s="82" t="s">
        <v>53</v>
      </c>
      <c r="Q80" s="99" t="s">
        <v>54</v>
      </c>
    </row>
    <row r="81" customHeight="1" outlineLevel="2" spans="1:17">
      <c r="A81" s="82" t="s">
        <v>241</v>
      </c>
      <c r="B81" s="83" t="s">
        <v>18</v>
      </c>
      <c r="C81" s="82" t="s">
        <v>233</v>
      </c>
      <c r="D81" s="82" t="s">
        <v>234</v>
      </c>
      <c r="E81" s="84" t="s">
        <v>223</v>
      </c>
      <c r="F81" s="82" t="s">
        <v>14</v>
      </c>
      <c r="G81" s="85">
        <v>1</v>
      </c>
      <c r="H81" s="85">
        <v>355</v>
      </c>
      <c r="I81" s="85"/>
      <c r="J81" s="85"/>
      <c r="K81" s="92">
        <f t="shared" si="5"/>
        <v>1</v>
      </c>
      <c r="L81" s="85">
        <f t="shared" si="6"/>
        <v>355</v>
      </c>
      <c r="M81" s="85">
        <v>355</v>
      </c>
      <c r="N81" s="93">
        <f t="shared" si="7"/>
        <v>0</v>
      </c>
      <c r="O81" s="93">
        <f t="shared" si="8"/>
        <v>0</v>
      </c>
      <c r="P81" s="82" t="s">
        <v>53</v>
      </c>
      <c r="Q81" s="99" t="s">
        <v>54</v>
      </c>
    </row>
    <row r="82" customHeight="1" outlineLevel="2" spans="1:17">
      <c r="A82" s="82" t="s">
        <v>242</v>
      </c>
      <c r="B82" s="83" t="s">
        <v>18</v>
      </c>
      <c r="C82" s="82" t="s">
        <v>233</v>
      </c>
      <c r="D82" s="82" t="s">
        <v>234</v>
      </c>
      <c r="E82" s="84" t="s">
        <v>223</v>
      </c>
      <c r="F82" s="82" t="s">
        <v>14</v>
      </c>
      <c r="G82" s="85">
        <v>1</v>
      </c>
      <c r="H82" s="85">
        <v>355</v>
      </c>
      <c r="I82" s="85"/>
      <c r="J82" s="85"/>
      <c r="K82" s="92">
        <f t="shared" si="5"/>
        <v>1</v>
      </c>
      <c r="L82" s="85">
        <f t="shared" si="6"/>
        <v>355</v>
      </c>
      <c r="M82" s="85">
        <v>355</v>
      </c>
      <c r="N82" s="93">
        <f t="shared" si="7"/>
        <v>0</v>
      </c>
      <c r="O82" s="93">
        <f t="shared" si="8"/>
        <v>0</v>
      </c>
      <c r="P82" s="82" t="s">
        <v>53</v>
      </c>
      <c r="Q82" s="99" t="s">
        <v>54</v>
      </c>
    </row>
    <row r="83" customHeight="1" outlineLevel="2" spans="1:17">
      <c r="A83" s="82" t="s">
        <v>243</v>
      </c>
      <c r="B83" s="83" t="s">
        <v>18</v>
      </c>
      <c r="C83" s="82" t="s">
        <v>233</v>
      </c>
      <c r="D83" s="82" t="s">
        <v>244</v>
      </c>
      <c r="E83" s="84" t="s">
        <v>223</v>
      </c>
      <c r="F83" s="82" t="s">
        <v>14</v>
      </c>
      <c r="G83" s="85">
        <v>1</v>
      </c>
      <c r="H83" s="85">
        <v>5568</v>
      </c>
      <c r="I83" s="85"/>
      <c r="J83" s="85"/>
      <c r="K83" s="92">
        <f t="shared" si="5"/>
        <v>1</v>
      </c>
      <c r="L83" s="85">
        <f t="shared" si="6"/>
        <v>5568</v>
      </c>
      <c r="M83" s="85">
        <v>5568</v>
      </c>
      <c r="N83" s="93">
        <f t="shared" si="7"/>
        <v>0</v>
      </c>
      <c r="O83" s="93">
        <f t="shared" si="8"/>
        <v>0</v>
      </c>
      <c r="P83" s="82" t="s">
        <v>53</v>
      </c>
      <c r="Q83" s="99" t="s">
        <v>54</v>
      </c>
    </row>
    <row r="84" customHeight="1" outlineLevel="2" spans="1:17">
      <c r="A84" s="82" t="s">
        <v>245</v>
      </c>
      <c r="B84" s="83" t="s">
        <v>18</v>
      </c>
      <c r="C84" s="82" t="s">
        <v>233</v>
      </c>
      <c r="D84" s="82" t="s">
        <v>244</v>
      </c>
      <c r="E84" s="84" t="s">
        <v>223</v>
      </c>
      <c r="F84" s="82" t="s">
        <v>14</v>
      </c>
      <c r="G84" s="85">
        <v>1</v>
      </c>
      <c r="H84" s="85">
        <v>5568</v>
      </c>
      <c r="I84" s="85"/>
      <c r="J84" s="85"/>
      <c r="K84" s="92">
        <f t="shared" si="5"/>
        <v>1</v>
      </c>
      <c r="L84" s="85">
        <f t="shared" si="6"/>
        <v>5568</v>
      </c>
      <c r="M84" s="85">
        <v>5568</v>
      </c>
      <c r="N84" s="93">
        <f t="shared" si="7"/>
        <v>0</v>
      </c>
      <c r="O84" s="93">
        <f t="shared" si="8"/>
        <v>0</v>
      </c>
      <c r="P84" s="82" t="s">
        <v>53</v>
      </c>
      <c r="Q84" s="99" t="s">
        <v>54</v>
      </c>
    </row>
    <row r="85" customHeight="1" outlineLevel="2" spans="1:17">
      <c r="A85" s="82" t="s">
        <v>246</v>
      </c>
      <c r="B85" s="83" t="s">
        <v>18</v>
      </c>
      <c r="C85" s="82" t="s">
        <v>233</v>
      </c>
      <c r="D85" s="82" t="s">
        <v>244</v>
      </c>
      <c r="E85" s="84" t="s">
        <v>223</v>
      </c>
      <c r="F85" s="82" t="s">
        <v>14</v>
      </c>
      <c r="G85" s="85">
        <v>1</v>
      </c>
      <c r="H85" s="85">
        <v>5568</v>
      </c>
      <c r="I85" s="85"/>
      <c r="J85" s="85"/>
      <c r="K85" s="92">
        <f t="shared" si="5"/>
        <v>1</v>
      </c>
      <c r="L85" s="85">
        <f t="shared" si="6"/>
        <v>5568</v>
      </c>
      <c r="M85" s="85">
        <v>5568</v>
      </c>
      <c r="N85" s="93">
        <f t="shared" si="7"/>
        <v>0</v>
      </c>
      <c r="O85" s="93">
        <f t="shared" si="8"/>
        <v>0</v>
      </c>
      <c r="P85" s="82" t="s">
        <v>53</v>
      </c>
      <c r="Q85" s="99" t="s">
        <v>54</v>
      </c>
    </row>
    <row r="86" customHeight="1" outlineLevel="2" spans="1:17">
      <c r="A86" s="82" t="s">
        <v>247</v>
      </c>
      <c r="B86" s="83" t="s">
        <v>18</v>
      </c>
      <c r="C86" s="82" t="s">
        <v>233</v>
      </c>
      <c r="D86" s="82" t="s">
        <v>244</v>
      </c>
      <c r="E86" s="84" t="s">
        <v>223</v>
      </c>
      <c r="F86" s="82" t="s">
        <v>14</v>
      </c>
      <c r="G86" s="85">
        <v>1</v>
      </c>
      <c r="H86" s="85">
        <v>5568</v>
      </c>
      <c r="I86" s="85"/>
      <c r="J86" s="85"/>
      <c r="K86" s="92">
        <f t="shared" si="5"/>
        <v>1</v>
      </c>
      <c r="L86" s="85">
        <f t="shared" si="6"/>
        <v>5568</v>
      </c>
      <c r="M86" s="85">
        <v>5568</v>
      </c>
      <c r="N86" s="93">
        <f t="shared" si="7"/>
        <v>0</v>
      </c>
      <c r="O86" s="93">
        <f t="shared" si="8"/>
        <v>0</v>
      </c>
      <c r="P86" s="82" t="s">
        <v>53</v>
      </c>
      <c r="Q86" s="99" t="s">
        <v>54</v>
      </c>
    </row>
    <row r="87" customHeight="1" outlineLevel="2" spans="1:17">
      <c r="A87" s="82" t="s">
        <v>248</v>
      </c>
      <c r="B87" s="83" t="s">
        <v>18</v>
      </c>
      <c r="C87" s="82" t="s">
        <v>233</v>
      </c>
      <c r="D87" s="82" t="s">
        <v>244</v>
      </c>
      <c r="E87" s="84" t="s">
        <v>223</v>
      </c>
      <c r="F87" s="82" t="s">
        <v>14</v>
      </c>
      <c r="G87" s="85">
        <v>1</v>
      </c>
      <c r="H87" s="85">
        <v>5568</v>
      </c>
      <c r="I87" s="85"/>
      <c r="J87" s="85"/>
      <c r="K87" s="92">
        <f t="shared" si="5"/>
        <v>1</v>
      </c>
      <c r="L87" s="85">
        <f t="shared" si="6"/>
        <v>5568</v>
      </c>
      <c r="M87" s="85">
        <v>5568</v>
      </c>
      <c r="N87" s="93">
        <f t="shared" si="7"/>
        <v>0</v>
      </c>
      <c r="O87" s="93">
        <f t="shared" si="8"/>
        <v>0</v>
      </c>
      <c r="P87" s="82" t="s">
        <v>53</v>
      </c>
      <c r="Q87" s="99" t="s">
        <v>54</v>
      </c>
    </row>
    <row r="88" customHeight="1" outlineLevel="2" spans="1:17">
      <c r="A88" s="82" t="s">
        <v>249</v>
      </c>
      <c r="B88" s="83" t="s">
        <v>18</v>
      </c>
      <c r="C88" s="82" t="s">
        <v>233</v>
      </c>
      <c r="D88" s="82" t="s">
        <v>244</v>
      </c>
      <c r="E88" s="84" t="s">
        <v>223</v>
      </c>
      <c r="F88" s="82" t="s">
        <v>14</v>
      </c>
      <c r="G88" s="85">
        <v>1</v>
      </c>
      <c r="H88" s="85">
        <v>5568</v>
      </c>
      <c r="I88" s="85"/>
      <c r="J88" s="85"/>
      <c r="K88" s="92">
        <f t="shared" si="5"/>
        <v>1</v>
      </c>
      <c r="L88" s="85">
        <f t="shared" si="6"/>
        <v>5568</v>
      </c>
      <c r="M88" s="85">
        <v>5568</v>
      </c>
      <c r="N88" s="93">
        <f t="shared" si="7"/>
        <v>0</v>
      </c>
      <c r="O88" s="93">
        <f t="shared" si="8"/>
        <v>0</v>
      </c>
      <c r="P88" s="82" t="s">
        <v>53</v>
      </c>
      <c r="Q88" s="99" t="s">
        <v>54</v>
      </c>
    </row>
    <row r="89" customHeight="1" outlineLevel="2" spans="1:17">
      <c r="A89" s="82" t="s">
        <v>250</v>
      </c>
      <c r="B89" s="83" t="s">
        <v>18</v>
      </c>
      <c r="C89" s="82" t="s">
        <v>233</v>
      </c>
      <c r="D89" s="82" t="s">
        <v>244</v>
      </c>
      <c r="E89" s="84" t="s">
        <v>223</v>
      </c>
      <c r="F89" s="82" t="s">
        <v>14</v>
      </c>
      <c r="G89" s="85">
        <v>1</v>
      </c>
      <c r="H89" s="85">
        <v>5568</v>
      </c>
      <c r="I89" s="85"/>
      <c r="J89" s="85"/>
      <c r="K89" s="92">
        <f t="shared" si="5"/>
        <v>1</v>
      </c>
      <c r="L89" s="85">
        <f t="shared" si="6"/>
        <v>5568</v>
      </c>
      <c r="M89" s="85">
        <v>5568</v>
      </c>
      <c r="N89" s="93">
        <f t="shared" si="7"/>
        <v>0</v>
      </c>
      <c r="O89" s="93">
        <f t="shared" si="8"/>
        <v>0</v>
      </c>
      <c r="P89" s="82" t="s">
        <v>53</v>
      </c>
      <c r="Q89" s="99" t="s">
        <v>54</v>
      </c>
    </row>
    <row r="90" customHeight="1" outlineLevel="2" spans="1:17">
      <c r="A90" s="82" t="s">
        <v>251</v>
      </c>
      <c r="B90" s="83" t="s">
        <v>18</v>
      </c>
      <c r="C90" s="82" t="s">
        <v>233</v>
      </c>
      <c r="D90" s="82" t="s">
        <v>252</v>
      </c>
      <c r="E90" s="84" t="s">
        <v>223</v>
      </c>
      <c r="F90" s="82" t="s">
        <v>14</v>
      </c>
      <c r="G90" s="85">
        <v>1</v>
      </c>
      <c r="H90" s="85">
        <v>2023</v>
      </c>
      <c r="I90" s="85"/>
      <c r="J90" s="85"/>
      <c r="K90" s="92">
        <f t="shared" si="5"/>
        <v>1</v>
      </c>
      <c r="L90" s="85">
        <f t="shared" si="6"/>
        <v>2023</v>
      </c>
      <c r="M90" s="85">
        <v>2023</v>
      </c>
      <c r="N90" s="93">
        <f t="shared" si="7"/>
        <v>0</v>
      </c>
      <c r="O90" s="93">
        <f t="shared" si="8"/>
        <v>0</v>
      </c>
      <c r="P90" s="82" t="s">
        <v>53</v>
      </c>
      <c r="Q90" s="99" t="s">
        <v>54</v>
      </c>
    </row>
    <row r="91" customHeight="1" outlineLevel="2" spans="1:17">
      <c r="A91" s="82" t="s">
        <v>253</v>
      </c>
      <c r="B91" s="83" t="s">
        <v>18</v>
      </c>
      <c r="C91" s="82" t="s">
        <v>233</v>
      </c>
      <c r="D91" s="82" t="s">
        <v>252</v>
      </c>
      <c r="E91" s="84" t="s">
        <v>223</v>
      </c>
      <c r="F91" s="82" t="s">
        <v>14</v>
      </c>
      <c r="G91" s="85">
        <v>1</v>
      </c>
      <c r="H91" s="85">
        <v>2023</v>
      </c>
      <c r="I91" s="85"/>
      <c r="J91" s="85"/>
      <c r="K91" s="92">
        <f t="shared" si="5"/>
        <v>1</v>
      </c>
      <c r="L91" s="85">
        <f t="shared" si="6"/>
        <v>2023</v>
      </c>
      <c r="M91" s="85">
        <v>2023</v>
      </c>
      <c r="N91" s="93">
        <f t="shared" si="7"/>
        <v>0</v>
      </c>
      <c r="O91" s="93">
        <f t="shared" si="8"/>
        <v>0</v>
      </c>
      <c r="P91" s="82" t="s">
        <v>53</v>
      </c>
      <c r="Q91" s="99" t="s">
        <v>54</v>
      </c>
    </row>
    <row r="92" customHeight="1" outlineLevel="2" spans="1:17">
      <c r="A92" s="82" t="s">
        <v>254</v>
      </c>
      <c r="B92" s="83" t="s">
        <v>18</v>
      </c>
      <c r="C92" s="82" t="s">
        <v>233</v>
      </c>
      <c r="D92" s="82" t="s">
        <v>252</v>
      </c>
      <c r="E92" s="84" t="s">
        <v>223</v>
      </c>
      <c r="F92" s="82" t="s">
        <v>14</v>
      </c>
      <c r="G92" s="85">
        <v>1</v>
      </c>
      <c r="H92" s="85">
        <v>2023</v>
      </c>
      <c r="I92" s="85"/>
      <c r="J92" s="85"/>
      <c r="K92" s="92">
        <f t="shared" si="5"/>
        <v>1</v>
      </c>
      <c r="L92" s="85">
        <f t="shared" si="6"/>
        <v>2023</v>
      </c>
      <c r="M92" s="85">
        <v>2023</v>
      </c>
      <c r="N92" s="93">
        <f t="shared" si="7"/>
        <v>0</v>
      </c>
      <c r="O92" s="93">
        <f t="shared" si="8"/>
        <v>0</v>
      </c>
      <c r="P92" s="82" t="s">
        <v>53</v>
      </c>
      <c r="Q92" s="99" t="s">
        <v>54</v>
      </c>
    </row>
    <row r="93" customHeight="1" outlineLevel="2" spans="1:17">
      <c r="A93" s="82" t="s">
        <v>255</v>
      </c>
      <c r="B93" s="83" t="s">
        <v>18</v>
      </c>
      <c r="C93" s="82" t="s">
        <v>233</v>
      </c>
      <c r="D93" s="82" t="s">
        <v>252</v>
      </c>
      <c r="E93" s="84" t="s">
        <v>223</v>
      </c>
      <c r="F93" s="82" t="s">
        <v>14</v>
      </c>
      <c r="G93" s="85">
        <v>1</v>
      </c>
      <c r="H93" s="85">
        <v>2023</v>
      </c>
      <c r="I93" s="85"/>
      <c r="J93" s="85"/>
      <c r="K93" s="92">
        <f t="shared" si="5"/>
        <v>1</v>
      </c>
      <c r="L93" s="85">
        <f t="shared" si="6"/>
        <v>2023</v>
      </c>
      <c r="M93" s="85">
        <v>2023</v>
      </c>
      <c r="N93" s="93">
        <f t="shared" si="7"/>
        <v>0</v>
      </c>
      <c r="O93" s="93">
        <f t="shared" si="8"/>
        <v>0</v>
      </c>
      <c r="P93" s="82" t="s">
        <v>53</v>
      </c>
      <c r="Q93" s="99" t="s">
        <v>54</v>
      </c>
    </row>
    <row r="94" customHeight="1" outlineLevel="2" spans="1:17">
      <c r="A94" s="82" t="s">
        <v>256</v>
      </c>
      <c r="B94" s="83" t="s">
        <v>18</v>
      </c>
      <c r="C94" s="82" t="s">
        <v>233</v>
      </c>
      <c r="D94" s="82" t="s">
        <v>252</v>
      </c>
      <c r="E94" s="84" t="s">
        <v>223</v>
      </c>
      <c r="F94" s="82" t="s">
        <v>14</v>
      </c>
      <c r="G94" s="85">
        <v>1</v>
      </c>
      <c r="H94" s="85">
        <v>2023</v>
      </c>
      <c r="I94" s="85"/>
      <c r="J94" s="85"/>
      <c r="K94" s="92">
        <f t="shared" si="5"/>
        <v>1</v>
      </c>
      <c r="L94" s="85">
        <f t="shared" si="6"/>
        <v>2023</v>
      </c>
      <c r="M94" s="85">
        <v>2023</v>
      </c>
      <c r="N94" s="93">
        <f t="shared" si="7"/>
        <v>0</v>
      </c>
      <c r="O94" s="93">
        <f t="shared" si="8"/>
        <v>0</v>
      </c>
      <c r="P94" s="82" t="s">
        <v>53</v>
      </c>
      <c r="Q94" s="99" t="s">
        <v>54</v>
      </c>
    </row>
    <row r="95" customHeight="1" outlineLevel="2" spans="1:17">
      <c r="A95" s="82" t="s">
        <v>257</v>
      </c>
      <c r="B95" s="83" t="s">
        <v>18</v>
      </c>
      <c r="C95" s="82" t="s">
        <v>233</v>
      </c>
      <c r="D95" s="82" t="s">
        <v>252</v>
      </c>
      <c r="E95" s="84" t="s">
        <v>223</v>
      </c>
      <c r="F95" s="82" t="s">
        <v>14</v>
      </c>
      <c r="G95" s="85">
        <v>1</v>
      </c>
      <c r="H95" s="85">
        <v>2023</v>
      </c>
      <c r="I95" s="85"/>
      <c r="J95" s="85"/>
      <c r="K95" s="92">
        <f t="shared" si="5"/>
        <v>1</v>
      </c>
      <c r="L95" s="85">
        <f t="shared" si="6"/>
        <v>2023</v>
      </c>
      <c r="M95" s="85">
        <v>2023</v>
      </c>
      <c r="N95" s="93">
        <f t="shared" si="7"/>
        <v>0</v>
      </c>
      <c r="O95" s="93">
        <f t="shared" si="8"/>
        <v>0</v>
      </c>
      <c r="P95" s="82" t="s">
        <v>53</v>
      </c>
      <c r="Q95" s="99" t="s">
        <v>54</v>
      </c>
    </row>
    <row r="96" customHeight="1" outlineLevel="2" spans="1:17">
      <c r="A96" s="82" t="s">
        <v>258</v>
      </c>
      <c r="B96" s="83" t="s">
        <v>18</v>
      </c>
      <c r="C96" s="82" t="s">
        <v>233</v>
      </c>
      <c r="D96" s="82" t="s">
        <v>252</v>
      </c>
      <c r="E96" s="84" t="s">
        <v>223</v>
      </c>
      <c r="F96" s="82" t="s">
        <v>14</v>
      </c>
      <c r="G96" s="85">
        <v>1</v>
      </c>
      <c r="H96" s="85">
        <v>2023</v>
      </c>
      <c r="I96" s="85"/>
      <c r="J96" s="85"/>
      <c r="K96" s="92">
        <f t="shared" si="5"/>
        <v>1</v>
      </c>
      <c r="L96" s="85">
        <f t="shared" si="6"/>
        <v>2023</v>
      </c>
      <c r="M96" s="85">
        <v>2023</v>
      </c>
      <c r="N96" s="93">
        <f t="shared" si="7"/>
        <v>0</v>
      </c>
      <c r="O96" s="93">
        <f t="shared" si="8"/>
        <v>0</v>
      </c>
      <c r="P96" s="82" t="s">
        <v>53</v>
      </c>
      <c r="Q96" s="99" t="s">
        <v>54</v>
      </c>
    </row>
    <row r="97" customHeight="1" outlineLevel="2" spans="1:17">
      <c r="A97" s="82" t="s">
        <v>259</v>
      </c>
      <c r="B97" s="83" t="s">
        <v>18</v>
      </c>
      <c r="C97" s="82" t="s">
        <v>233</v>
      </c>
      <c r="D97" s="82" t="s">
        <v>252</v>
      </c>
      <c r="E97" s="84" t="s">
        <v>223</v>
      </c>
      <c r="F97" s="82" t="s">
        <v>14</v>
      </c>
      <c r="G97" s="85">
        <v>1</v>
      </c>
      <c r="H97" s="85">
        <v>2023</v>
      </c>
      <c r="I97" s="85"/>
      <c r="J97" s="85"/>
      <c r="K97" s="92">
        <f t="shared" si="5"/>
        <v>1</v>
      </c>
      <c r="L97" s="85">
        <f t="shared" si="6"/>
        <v>2023</v>
      </c>
      <c r="M97" s="85">
        <v>2023</v>
      </c>
      <c r="N97" s="93">
        <f t="shared" si="7"/>
        <v>0</v>
      </c>
      <c r="O97" s="93">
        <f t="shared" si="8"/>
        <v>0</v>
      </c>
      <c r="P97" s="82" t="s">
        <v>53</v>
      </c>
      <c r="Q97" s="99" t="s">
        <v>54</v>
      </c>
    </row>
    <row r="98" customHeight="1" outlineLevel="2" spans="1:17">
      <c r="A98" s="82" t="s">
        <v>260</v>
      </c>
      <c r="B98" s="83" t="s">
        <v>18</v>
      </c>
      <c r="C98" s="82" t="s">
        <v>233</v>
      </c>
      <c r="D98" s="82" t="s">
        <v>252</v>
      </c>
      <c r="E98" s="84" t="s">
        <v>223</v>
      </c>
      <c r="F98" s="82" t="s">
        <v>14</v>
      </c>
      <c r="G98" s="85">
        <v>1</v>
      </c>
      <c r="H98" s="85">
        <v>2023</v>
      </c>
      <c r="I98" s="85"/>
      <c r="J98" s="85"/>
      <c r="K98" s="92">
        <f t="shared" si="5"/>
        <v>1</v>
      </c>
      <c r="L98" s="85">
        <f t="shared" si="6"/>
        <v>2023</v>
      </c>
      <c r="M98" s="85">
        <v>2023</v>
      </c>
      <c r="N98" s="93">
        <f t="shared" si="7"/>
        <v>0</v>
      </c>
      <c r="O98" s="93">
        <f t="shared" si="8"/>
        <v>0</v>
      </c>
      <c r="P98" s="82" t="s">
        <v>53</v>
      </c>
      <c r="Q98" s="99" t="s">
        <v>54</v>
      </c>
    </row>
    <row r="99" customHeight="1" outlineLevel="2" spans="1:17">
      <c r="A99" s="82" t="s">
        <v>261</v>
      </c>
      <c r="B99" s="83" t="s">
        <v>18</v>
      </c>
      <c r="C99" s="82" t="s">
        <v>233</v>
      </c>
      <c r="D99" s="82" t="s">
        <v>252</v>
      </c>
      <c r="E99" s="84" t="s">
        <v>223</v>
      </c>
      <c r="F99" s="82" t="s">
        <v>14</v>
      </c>
      <c r="G99" s="85">
        <v>1</v>
      </c>
      <c r="H99" s="85">
        <v>2023</v>
      </c>
      <c r="I99" s="85"/>
      <c r="J99" s="85"/>
      <c r="K99" s="92">
        <f t="shared" si="5"/>
        <v>1</v>
      </c>
      <c r="L99" s="85">
        <f t="shared" si="6"/>
        <v>2023</v>
      </c>
      <c r="M99" s="85">
        <v>2023</v>
      </c>
      <c r="N99" s="93">
        <f t="shared" si="7"/>
        <v>0</v>
      </c>
      <c r="O99" s="93">
        <f t="shared" si="8"/>
        <v>0</v>
      </c>
      <c r="P99" s="82" t="s">
        <v>53</v>
      </c>
      <c r="Q99" s="99" t="s">
        <v>54</v>
      </c>
    </row>
    <row r="100" customHeight="1" outlineLevel="2" spans="1:17">
      <c r="A100" s="82" t="s">
        <v>262</v>
      </c>
      <c r="B100" s="83" t="s">
        <v>18</v>
      </c>
      <c r="C100" s="82" t="s">
        <v>233</v>
      </c>
      <c r="D100" s="82" t="s">
        <v>252</v>
      </c>
      <c r="E100" s="84" t="s">
        <v>223</v>
      </c>
      <c r="F100" s="82" t="s">
        <v>14</v>
      </c>
      <c r="G100" s="85">
        <v>1</v>
      </c>
      <c r="H100" s="85">
        <v>2023</v>
      </c>
      <c r="I100" s="85"/>
      <c r="J100" s="85"/>
      <c r="K100" s="92">
        <f t="shared" si="5"/>
        <v>1</v>
      </c>
      <c r="L100" s="85">
        <f t="shared" si="6"/>
        <v>2023</v>
      </c>
      <c r="M100" s="85">
        <v>2023</v>
      </c>
      <c r="N100" s="93">
        <f t="shared" si="7"/>
        <v>0</v>
      </c>
      <c r="O100" s="93">
        <f t="shared" si="8"/>
        <v>0</v>
      </c>
      <c r="P100" s="82" t="s">
        <v>53</v>
      </c>
      <c r="Q100" s="99" t="s">
        <v>54</v>
      </c>
    </row>
    <row r="101" customHeight="1" outlineLevel="2" spans="1:17">
      <c r="A101" s="82" t="s">
        <v>263</v>
      </c>
      <c r="B101" s="83" t="s">
        <v>18</v>
      </c>
      <c r="C101" s="82" t="s">
        <v>233</v>
      </c>
      <c r="D101" s="82" t="s">
        <v>252</v>
      </c>
      <c r="E101" s="84" t="s">
        <v>223</v>
      </c>
      <c r="F101" s="82" t="s">
        <v>14</v>
      </c>
      <c r="G101" s="85">
        <v>1</v>
      </c>
      <c r="H101" s="85">
        <v>2023</v>
      </c>
      <c r="I101" s="85"/>
      <c r="J101" s="85"/>
      <c r="K101" s="92">
        <f t="shared" ref="K101:K164" si="9">G101+I101</f>
        <v>1</v>
      </c>
      <c r="L101" s="85">
        <f t="shared" ref="L101:L164" si="10">H101+J101</f>
        <v>2023</v>
      </c>
      <c r="M101" s="85">
        <v>2023</v>
      </c>
      <c r="N101" s="93">
        <f t="shared" ref="N101:N164" si="11">H101-M101</f>
        <v>0</v>
      </c>
      <c r="O101" s="93">
        <f t="shared" ref="O101:O164" si="12">N101</f>
        <v>0</v>
      </c>
      <c r="P101" s="82" t="s">
        <v>53</v>
      </c>
      <c r="Q101" s="99" t="s">
        <v>54</v>
      </c>
    </row>
    <row r="102" customHeight="1" outlineLevel="2" spans="1:17">
      <c r="A102" s="82" t="s">
        <v>264</v>
      </c>
      <c r="B102" s="83" t="s">
        <v>18</v>
      </c>
      <c r="C102" s="82" t="s">
        <v>233</v>
      </c>
      <c r="D102" s="82" t="s">
        <v>252</v>
      </c>
      <c r="E102" s="84" t="s">
        <v>223</v>
      </c>
      <c r="F102" s="82" t="s">
        <v>14</v>
      </c>
      <c r="G102" s="85">
        <v>1</v>
      </c>
      <c r="H102" s="85">
        <v>2023</v>
      </c>
      <c r="I102" s="85"/>
      <c r="J102" s="85"/>
      <c r="K102" s="92">
        <f t="shared" si="9"/>
        <v>1</v>
      </c>
      <c r="L102" s="85">
        <f t="shared" si="10"/>
        <v>2023</v>
      </c>
      <c r="M102" s="85">
        <v>2023</v>
      </c>
      <c r="N102" s="93">
        <f t="shared" si="11"/>
        <v>0</v>
      </c>
      <c r="O102" s="93">
        <f t="shared" si="12"/>
        <v>0</v>
      </c>
      <c r="P102" s="82" t="s">
        <v>53</v>
      </c>
      <c r="Q102" s="99" t="s">
        <v>54</v>
      </c>
    </row>
    <row r="103" customHeight="1" outlineLevel="2" spans="1:17">
      <c r="A103" s="82" t="s">
        <v>265</v>
      </c>
      <c r="B103" s="83" t="s">
        <v>18</v>
      </c>
      <c r="C103" s="82" t="s">
        <v>233</v>
      </c>
      <c r="D103" s="82" t="s">
        <v>252</v>
      </c>
      <c r="E103" s="84" t="s">
        <v>223</v>
      </c>
      <c r="F103" s="82" t="s">
        <v>14</v>
      </c>
      <c r="G103" s="85">
        <v>1</v>
      </c>
      <c r="H103" s="85">
        <v>2023</v>
      </c>
      <c r="I103" s="85"/>
      <c r="J103" s="85"/>
      <c r="K103" s="92">
        <f t="shared" si="9"/>
        <v>1</v>
      </c>
      <c r="L103" s="85">
        <f t="shared" si="10"/>
        <v>2023</v>
      </c>
      <c r="M103" s="85">
        <v>2023</v>
      </c>
      <c r="N103" s="93">
        <f t="shared" si="11"/>
        <v>0</v>
      </c>
      <c r="O103" s="93">
        <f t="shared" si="12"/>
        <v>0</v>
      </c>
      <c r="P103" s="82" t="s">
        <v>53</v>
      </c>
      <c r="Q103" s="99" t="s">
        <v>54</v>
      </c>
    </row>
    <row r="104" customHeight="1" outlineLevel="2" spans="1:17">
      <c r="A104" s="82" t="s">
        <v>266</v>
      </c>
      <c r="B104" s="83" t="s">
        <v>18</v>
      </c>
      <c r="C104" s="82" t="s">
        <v>233</v>
      </c>
      <c r="D104" s="82" t="s">
        <v>252</v>
      </c>
      <c r="E104" s="84" t="s">
        <v>223</v>
      </c>
      <c r="F104" s="82" t="s">
        <v>14</v>
      </c>
      <c r="G104" s="85">
        <v>1</v>
      </c>
      <c r="H104" s="85">
        <v>2023</v>
      </c>
      <c r="I104" s="85"/>
      <c r="J104" s="85"/>
      <c r="K104" s="92">
        <f t="shared" si="9"/>
        <v>1</v>
      </c>
      <c r="L104" s="85">
        <f t="shared" si="10"/>
        <v>2023</v>
      </c>
      <c r="M104" s="85">
        <v>2023</v>
      </c>
      <c r="N104" s="93">
        <f t="shared" si="11"/>
        <v>0</v>
      </c>
      <c r="O104" s="93">
        <f t="shared" si="12"/>
        <v>0</v>
      </c>
      <c r="P104" s="82" t="s">
        <v>53</v>
      </c>
      <c r="Q104" s="99" t="s">
        <v>54</v>
      </c>
    </row>
    <row r="105" customHeight="1" outlineLevel="2" spans="1:17">
      <c r="A105" s="82" t="s">
        <v>267</v>
      </c>
      <c r="B105" s="83" t="s">
        <v>18</v>
      </c>
      <c r="C105" s="82" t="s">
        <v>233</v>
      </c>
      <c r="D105" s="82" t="s">
        <v>252</v>
      </c>
      <c r="E105" s="84" t="s">
        <v>223</v>
      </c>
      <c r="F105" s="82" t="s">
        <v>14</v>
      </c>
      <c r="G105" s="85">
        <v>1</v>
      </c>
      <c r="H105" s="85">
        <v>2023</v>
      </c>
      <c r="I105" s="85"/>
      <c r="J105" s="85"/>
      <c r="K105" s="92">
        <f t="shared" si="9"/>
        <v>1</v>
      </c>
      <c r="L105" s="85">
        <f t="shared" si="10"/>
        <v>2023</v>
      </c>
      <c r="M105" s="85">
        <v>2023</v>
      </c>
      <c r="N105" s="93">
        <f t="shared" si="11"/>
        <v>0</v>
      </c>
      <c r="O105" s="93">
        <f t="shared" si="12"/>
        <v>0</v>
      </c>
      <c r="P105" s="82" t="s">
        <v>53</v>
      </c>
      <c r="Q105" s="99" t="s">
        <v>54</v>
      </c>
    </row>
    <row r="106" customHeight="1" outlineLevel="2" spans="1:17">
      <c r="A106" s="82" t="s">
        <v>268</v>
      </c>
      <c r="B106" s="83" t="s">
        <v>18</v>
      </c>
      <c r="C106" s="82" t="s">
        <v>233</v>
      </c>
      <c r="D106" s="82" t="s">
        <v>252</v>
      </c>
      <c r="E106" s="84" t="s">
        <v>223</v>
      </c>
      <c r="F106" s="82" t="s">
        <v>14</v>
      </c>
      <c r="G106" s="85">
        <v>1</v>
      </c>
      <c r="H106" s="85">
        <v>2023</v>
      </c>
      <c r="I106" s="85"/>
      <c r="J106" s="85"/>
      <c r="K106" s="92">
        <f t="shared" si="9"/>
        <v>1</v>
      </c>
      <c r="L106" s="85">
        <f t="shared" si="10"/>
        <v>2023</v>
      </c>
      <c r="M106" s="85">
        <v>2023</v>
      </c>
      <c r="N106" s="93">
        <f t="shared" si="11"/>
        <v>0</v>
      </c>
      <c r="O106" s="93">
        <f t="shared" si="12"/>
        <v>0</v>
      </c>
      <c r="P106" s="82" t="s">
        <v>53</v>
      </c>
      <c r="Q106" s="99" t="s">
        <v>54</v>
      </c>
    </row>
    <row r="107" customHeight="1" outlineLevel="2" spans="1:17">
      <c r="A107" s="82" t="s">
        <v>269</v>
      </c>
      <c r="B107" s="83" t="s">
        <v>18</v>
      </c>
      <c r="C107" s="82" t="s">
        <v>233</v>
      </c>
      <c r="D107" s="82" t="s">
        <v>252</v>
      </c>
      <c r="E107" s="84" t="s">
        <v>223</v>
      </c>
      <c r="F107" s="82" t="s">
        <v>14</v>
      </c>
      <c r="G107" s="85">
        <v>1</v>
      </c>
      <c r="H107" s="85">
        <v>2023</v>
      </c>
      <c r="I107" s="85"/>
      <c r="J107" s="85"/>
      <c r="K107" s="92">
        <f t="shared" si="9"/>
        <v>1</v>
      </c>
      <c r="L107" s="85">
        <f t="shared" si="10"/>
        <v>2023</v>
      </c>
      <c r="M107" s="85">
        <v>2023</v>
      </c>
      <c r="N107" s="93">
        <f t="shared" si="11"/>
        <v>0</v>
      </c>
      <c r="O107" s="93">
        <f t="shared" si="12"/>
        <v>0</v>
      </c>
      <c r="P107" s="82" t="s">
        <v>53</v>
      </c>
      <c r="Q107" s="99" t="s">
        <v>54</v>
      </c>
    </row>
    <row r="108" customHeight="1" outlineLevel="2" spans="1:17">
      <c r="A108" s="82" t="s">
        <v>270</v>
      </c>
      <c r="B108" s="83" t="s">
        <v>18</v>
      </c>
      <c r="C108" s="82" t="s">
        <v>233</v>
      </c>
      <c r="D108" s="82" t="s">
        <v>252</v>
      </c>
      <c r="E108" s="84" t="s">
        <v>223</v>
      </c>
      <c r="F108" s="82" t="s">
        <v>14</v>
      </c>
      <c r="G108" s="85">
        <v>1</v>
      </c>
      <c r="H108" s="85">
        <v>2023</v>
      </c>
      <c r="I108" s="85"/>
      <c r="J108" s="85"/>
      <c r="K108" s="92">
        <f t="shared" si="9"/>
        <v>1</v>
      </c>
      <c r="L108" s="85">
        <f t="shared" si="10"/>
        <v>2023</v>
      </c>
      <c r="M108" s="85">
        <v>2023</v>
      </c>
      <c r="N108" s="93">
        <f t="shared" si="11"/>
        <v>0</v>
      </c>
      <c r="O108" s="93">
        <f t="shared" si="12"/>
        <v>0</v>
      </c>
      <c r="P108" s="82" t="s">
        <v>53</v>
      </c>
      <c r="Q108" s="99" t="s">
        <v>54</v>
      </c>
    </row>
    <row r="109" customHeight="1" outlineLevel="2" spans="1:17">
      <c r="A109" s="82" t="s">
        <v>271</v>
      </c>
      <c r="B109" s="83" t="s">
        <v>18</v>
      </c>
      <c r="C109" s="82" t="s">
        <v>233</v>
      </c>
      <c r="D109" s="82" t="s">
        <v>272</v>
      </c>
      <c r="E109" s="84" t="s">
        <v>223</v>
      </c>
      <c r="F109" s="82" t="s">
        <v>14</v>
      </c>
      <c r="G109" s="85">
        <v>1</v>
      </c>
      <c r="H109" s="85">
        <v>3185</v>
      </c>
      <c r="I109" s="85"/>
      <c r="J109" s="85"/>
      <c r="K109" s="92">
        <f t="shared" si="9"/>
        <v>1</v>
      </c>
      <c r="L109" s="85">
        <f t="shared" si="10"/>
        <v>3185</v>
      </c>
      <c r="M109" s="85">
        <v>3185</v>
      </c>
      <c r="N109" s="93">
        <f t="shared" si="11"/>
        <v>0</v>
      </c>
      <c r="O109" s="93">
        <f t="shared" si="12"/>
        <v>0</v>
      </c>
      <c r="P109" s="82" t="s">
        <v>53</v>
      </c>
      <c r="Q109" s="99" t="s">
        <v>54</v>
      </c>
    </row>
    <row r="110" customHeight="1" outlineLevel="2" spans="1:17">
      <c r="A110" s="82" t="s">
        <v>273</v>
      </c>
      <c r="B110" s="83" t="s">
        <v>18</v>
      </c>
      <c r="C110" s="82" t="s">
        <v>233</v>
      </c>
      <c r="D110" s="82" t="s">
        <v>272</v>
      </c>
      <c r="E110" s="84" t="s">
        <v>223</v>
      </c>
      <c r="F110" s="82" t="s">
        <v>14</v>
      </c>
      <c r="G110" s="85">
        <v>1</v>
      </c>
      <c r="H110" s="85">
        <v>3185</v>
      </c>
      <c r="I110" s="85"/>
      <c r="J110" s="85"/>
      <c r="K110" s="92">
        <f t="shared" si="9"/>
        <v>1</v>
      </c>
      <c r="L110" s="85">
        <f t="shared" si="10"/>
        <v>3185</v>
      </c>
      <c r="M110" s="85">
        <v>3185</v>
      </c>
      <c r="N110" s="93">
        <f t="shared" si="11"/>
        <v>0</v>
      </c>
      <c r="O110" s="93">
        <f t="shared" si="12"/>
        <v>0</v>
      </c>
      <c r="P110" s="82" t="s">
        <v>53</v>
      </c>
      <c r="Q110" s="99" t="s">
        <v>54</v>
      </c>
    </row>
    <row r="111" customHeight="1" outlineLevel="2" spans="1:17">
      <c r="A111" s="82" t="s">
        <v>274</v>
      </c>
      <c r="B111" s="83" t="s">
        <v>18</v>
      </c>
      <c r="C111" s="82" t="s">
        <v>233</v>
      </c>
      <c r="D111" s="82" t="s">
        <v>272</v>
      </c>
      <c r="E111" s="84" t="s">
        <v>223</v>
      </c>
      <c r="F111" s="82" t="s">
        <v>14</v>
      </c>
      <c r="G111" s="85">
        <v>1</v>
      </c>
      <c r="H111" s="85">
        <v>3185</v>
      </c>
      <c r="I111" s="85"/>
      <c r="J111" s="85"/>
      <c r="K111" s="92">
        <f t="shared" si="9"/>
        <v>1</v>
      </c>
      <c r="L111" s="85">
        <f t="shared" si="10"/>
        <v>3185</v>
      </c>
      <c r="M111" s="85">
        <v>3185</v>
      </c>
      <c r="N111" s="93">
        <f t="shared" si="11"/>
        <v>0</v>
      </c>
      <c r="O111" s="93">
        <f t="shared" si="12"/>
        <v>0</v>
      </c>
      <c r="P111" s="82" t="s">
        <v>53</v>
      </c>
      <c r="Q111" s="99" t="s">
        <v>54</v>
      </c>
    </row>
    <row r="112" customHeight="1" outlineLevel="2" spans="1:17">
      <c r="A112" s="82" t="s">
        <v>275</v>
      </c>
      <c r="B112" s="83" t="s">
        <v>18</v>
      </c>
      <c r="C112" s="82" t="s">
        <v>233</v>
      </c>
      <c r="D112" s="82" t="s">
        <v>272</v>
      </c>
      <c r="E112" s="84" t="s">
        <v>223</v>
      </c>
      <c r="F112" s="82" t="s">
        <v>14</v>
      </c>
      <c r="G112" s="85">
        <v>1</v>
      </c>
      <c r="H112" s="85">
        <v>3185</v>
      </c>
      <c r="I112" s="85"/>
      <c r="J112" s="85"/>
      <c r="K112" s="92">
        <f t="shared" si="9"/>
        <v>1</v>
      </c>
      <c r="L112" s="85">
        <f t="shared" si="10"/>
        <v>3185</v>
      </c>
      <c r="M112" s="85">
        <v>3185</v>
      </c>
      <c r="N112" s="93">
        <f t="shared" si="11"/>
        <v>0</v>
      </c>
      <c r="O112" s="93">
        <f t="shared" si="12"/>
        <v>0</v>
      </c>
      <c r="P112" s="82" t="s">
        <v>53</v>
      </c>
      <c r="Q112" s="99" t="s">
        <v>54</v>
      </c>
    </row>
    <row r="113" customHeight="1" outlineLevel="2" spans="1:17">
      <c r="A113" s="82" t="s">
        <v>276</v>
      </c>
      <c r="B113" s="83" t="s">
        <v>18</v>
      </c>
      <c r="C113" s="82" t="s">
        <v>233</v>
      </c>
      <c r="D113" s="82" t="s">
        <v>272</v>
      </c>
      <c r="E113" s="84" t="s">
        <v>223</v>
      </c>
      <c r="F113" s="82" t="s">
        <v>14</v>
      </c>
      <c r="G113" s="85">
        <v>1</v>
      </c>
      <c r="H113" s="85">
        <v>3185</v>
      </c>
      <c r="I113" s="85"/>
      <c r="J113" s="85"/>
      <c r="K113" s="92">
        <f t="shared" si="9"/>
        <v>1</v>
      </c>
      <c r="L113" s="85">
        <f t="shared" si="10"/>
        <v>3185</v>
      </c>
      <c r="M113" s="85">
        <v>3185</v>
      </c>
      <c r="N113" s="93">
        <f t="shared" si="11"/>
        <v>0</v>
      </c>
      <c r="O113" s="93">
        <f t="shared" si="12"/>
        <v>0</v>
      </c>
      <c r="P113" s="82" t="s">
        <v>53</v>
      </c>
      <c r="Q113" s="99" t="s">
        <v>54</v>
      </c>
    </row>
    <row r="114" customHeight="1" outlineLevel="2" spans="1:17">
      <c r="A114" s="82" t="s">
        <v>277</v>
      </c>
      <c r="B114" s="83" t="s">
        <v>18</v>
      </c>
      <c r="C114" s="82" t="s">
        <v>233</v>
      </c>
      <c r="D114" s="82" t="s">
        <v>272</v>
      </c>
      <c r="E114" s="84" t="s">
        <v>223</v>
      </c>
      <c r="F114" s="82" t="s">
        <v>14</v>
      </c>
      <c r="G114" s="85">
        <v>1</v>
      </c>
      <c r="H114" s="85">
        <v>3185</v>
      </c>
      <c r="I114" s="85"/>
      <c r="J114" s="85"/>
      <c r="K114" s="92">
        <f t="shared" si="9"/>
        <v>1</v>
      </c>
      <c r="L114" s="85">
        <f t="shared" si="10"/>
        <v>3185</v>
      </c>
      <c r="M114" s="85">
        <v>3185</v>
      </c>
      <c r="N114" s="93">
        <f t="shared" si="11"/>
        <v>0</v>
      </c>
      <c r="O114" s="93">
        <f t="shared" si="12"/>
        <v>0</v>
      </c>
      <c r="P114" s="82" t="s">
        <v>53</v>
      </c>
      <c r="Q114" s="99" t="s">
        <v>54</v>
      </c>
    </row>
    <row r="115" customHeight="1" outlineLevel="2" spans="1:17">
      <c r="A115" s="82" t="s">
        <v>278</v>
      </c>
      <c r="B115" s="83" t="s">
        <v>18</v>
      </c>
      <c r="C115" s="82" t="s">
        <v>233</v>
      </c>
      <c r="D115" s="82" t="s">
        <v>272</v>
      </c>
      <c r="E115" s="84" t="s">
        <v>223</v>
      </c>
      <c r="F115" s="82" t="s">
        <v>14</v>
      </c>
      <c r="G115" s="85">
        <v>1</v>
      </c>
      <c r="H115" s="85">
        <v>3185</v>
      </c>
      <c r="I115" s="85"/>
      <c r="J115" s="85"/>
      <c r="K115" s="92">
        <f t="shared" si="9"/>
        <v>1</v>
      </c>
      <c r="L115" s="85">
        <f t="shared" si="10"/>
        <v>3185</v>
      </c>
      <c r="M115" s="85">
        <v>3185</v>
      </c>
      <c r="N115" s="93">
        <f t="shared" si="11"/>
        <v>0</v>
      </c>
      <c r="O115" s="93">
        <f t="shared" si="12"/>
        <v>0</v>
      </c>
      <c r="P115" s="82" t="s">
        <v>53</v>
      </c>
      <c r="Q115" s="99" t="s">
        <v>54</v>
      </c>
    </row>
    <row r="116" customHeight="1" outlineLevel="2" spans="1:17">
      <c r="A116" s="82" t="s">
        <v>279</v>
      </c>
      <c r="B116" s="83" t="s">
        <v>18</v>
      </c>
      <c r="C116" s="82" t="s">
        <v>233</v>
      </c>
      <c r="D116" s="82" t="s">
        <v>272</v>
      </c>
      <c r="E116" s="84" t="s">
        <v>223</v>
      </c>
      <c r="F116" s="82" t="s">
        <v>14</v>
      </c>
      <c r="G116" s="85">
        <v>1</v>
      </c>
      <c r="H116" s="85">
        <v>3185</v>
      </c>
      <c r="I116" s="85"/>
      <c r="J116" s="85"/>
      <c r="K116" s="92">
        <f t="shared" si="9"/>
        <v>1</v>
      </c>
      <c r="L116" s="85">
        <f t="shared" si="10"/>
        <v>3185</v>
      </c>
      <c r="M116" s="85">
        <v>3185</v>
      </c>
      <c r="N116" s="93">
        <f t="shared" si="11"/>
        <v>0</v>
      </c>
      <c r="O116" s="93">
        <f t="shared" si="12"/>
        <v>0</v>
      </c>
      <c r="P116" s="82" t="s">
        <v>53</v>
      </c>
      <c r="Q116" s="99" t="s">
        <v>54</v>
      </c>
    </row>
    <row r="117" customHeight="1" outlineLevel="2" spans="1:17">
      <c r="A117" s="82" t="s">
        <v>280</v>
      </c>
      <c r="B117" s="83" t="s">
        <v>18</v>
      </c>
      <c r="C117" s="82" t="s">
        <v>233</v>
      </c>
      <c r="D117" s="82" t="s">
        <v>272</v>
      </c>
      <c r="E117" s="84" t="s">
        <v>223</v>
      </c>
      <c r="F117" s="82" t="s">
        <v>14</v>
      </c>
      <c r="G117" s="85">
        <v>1</v>
      </c>
      <c r="H117" s="85">
        <v>3185</v>
      </c>
      <c r="I117" s="85"/>
      <c r="J117" s="85"/>
      <c r="K117" s="92">
        <f t="shared" si="9"/>
        <v>1</v>
      </c>
      <c r="L117" s="85">
        <f t="shared" si="10"/>
        <v>3185</v>
      </c>
      <c r="M117" s="85">
        <v>3185</v>
      </c>
      <c r="N117" s="93">
        <f t="shared" si="11"/>
        <v>0</v>
      </c>
      <c r="O117" s="93">
        <f t="shared" si="12"/>
        <v>0</v>
      </c>
      <c r="P117" s="82" t="s">
        <v>53</v>
      </c>
      <c r="Q117" s="99" t="s">
        <v>54</v>
      </c>
    </row>
    <row r="118" customHeight="1" outlineLevel="2" spans="1:17">
      <c r="A118" s="82" t="s">
        <v>281</v>
      </c>
      <c r="B118" s="83" t="s">
        <v>18</v>
      </c>
      <c r="C118" s="82" t="s">
        <v>282</v>
      </c>
      <c r="D118" s="82" t="s">
        <v>283</v>
      </c>
      <c r="E118" s="84" t="s">
        <v>223</v>
      </c>
      <c r="F118" s="82" t="s">
        <v>14</v>
      </c>
      <c r="G118" s="85">
        <v>1</v>
      </c>
      <c r="H118" s="85">
        <v>9466</v>
      </c>
      <c r="I118" s="85"/>
      <c r="J118" s="85"/>
      <c r="K118" s="92">
        <f t="shared" si="9"/>
        <v>1</v>
      </c>
      <c r="L118" s="85">
        <f t="shared" si="10"/>
        <v>9466</v>
      </c>
      <c r="M118" s="85">
        <v>9466</v>
      </c>
      <c r="N118" s="93">
        <f t="shared" si="11"/>
        <v>0</v>
      </c>
      <c r="O118" s="93">
        <f t="shared" si="12"/>
        <v>0</v>
      </c>
      <c r="P118" s="82" t="s">
        <v>53</v>
      </c>
      <c r="Q118" s="99" t="s">
        <v>54</v>
      </c>
    </row>
    <row r="119" customHeight="1" outlineLevel="2" spans="1:17">
      <c r="A119" s="82" t="s">
        <v>284</v>
      </c>
      <c r="B119" s="83" t="s">
        <v>18</v>
      </c>
      <c r="C119" s="82" t="s">
        <v>221</v>
      </c>
      <c r="D119" s="82" t="s">
        <v>222</v>
      </c>
      <c r="E119" s="84" t="s">
        <v>223</v>
      </c>
      <c r="F119" s="82" t="s">
        <v>14</v>
      </c>
      <c r="G119" s="85">
        <v>1</v>
      </c>
      <c r="H119" s="85">
        <v>2583</v>
      </c>
      <c r="I119" s="85"/>
      <c r="J119" s="85"/>
      <c r="K119" s="92">
        <f t="shared" si="9"/>
        <v>1</v>
      </c>
      <c r="L119" s="85">
        <f t="shared" si="10"/>
        <v>2583</v>
      </c>
      <c r="M119" s="85">
        <v>2583</v>
      </c>
      <c r="N119" s="93">
        <f t="shared" si="11"/>
        <v>0</v>
      </c>
      <c r="O119" s="93">
        <f t="shared" si="12"/>
        <v>0</v>
      </c>
      <c r="P119" s="82" t="s">
        <v>53</v>
      </c>
      <c r="Q119" s="99" t="s">
        <v>54</v>
      </c>
    </row>
    <row r="120" customHeight="1" outlineLevel="2" spans="1:17">
      <c r="A120" s="82" t="s">
        <v>285</v>
      </c>
      <c r="B120" s="83" t="s">
        <v>18</v>
      </c>
      <c r="C120" s="82" t="s">
        <v>179</v>
      </c>
      <c r="D120" s="82" t="s">
        <v>286</v>
      </c>
      <c r="E120" s="84" t="s">
        <v>287</v>
      </c>
      <c r="F120" s="82" t="s">
        <v>14</v>
      </c>
      <c r="G120" s="85">
        <v>1</v>
      </c>
      <c r="H120" s="85">
        <v>1950</v>
      </c>
      <c r="I120" s="85"/>
      <c r="J120" s="85"/>
      <c r="K120" s="92">
        <f t="shared" si="9"/>
        <v>1</v>
      </c>
      <c r="L120" s="85">
        <f t="shared" si="10"/>
        <v>1950</v>
      </c>
      <c r="M120" s="85">
        <v>1950</v>
      </c>
      <c r="N120" s="93">
        <f t="shared" si="11"/>
        <v>0</v>
      </c>
      <c r="O120" s="93">
        <f t="shared" si="12"/>
        <v>0</v>
      </c>
      <c r="P120" s="82" t="s">
        <v>53</v>
      </c>
      <c r="Q120" s="99" t="s">
        <v>54</v>
      </c>
    </row>
    <row r="121" customHeight="1" outlineLevel="2" spans="1:17">
      <c r="A121" s="82" t="s">
        <v>288</v>
      </c>
      <c r="B121" s="83" t="s">
        <v>18</v>
      </c>
      <c r="C121" s="82" t="s">
        <v>179</v>
      </c>
      <c r="D121" s="82" t="s">
        <v>286</v>
      </c>
      <c r="E121" s="84" t="s">
        <v>287</v>
      </c>
      <c r="F121" s="82" t="s">
        <v>14</v>
      </c>
      <c r="G121" s="85">
        <v>1</v>
      </c>
      <c r="H121" s="85">
        <v>1950</v>
      </c>
      <c r="I121" s="85"/>
      <c r="J121" s="85"/>
      <c r="K121" s="92">
        <f t="shared" si="9"/>
        <v>1</v>
      </c>
      <c r="L121" s="85">
        <f t="shared" si="10"/>
        <v>1950</v>
      </c>
      <c r="M121" s="85">
        <v>1950</v>
      </c>
      <c r="N121" s="93">
        <f t="shared" si="11"/>
        <v>0</v>
      </c>
      <c r="O121" s="93">
        <f t="shared" si="12"/>
        <v>0</v>
      </c>
      <c r="P121" s="82" t="s">
        <v>53</v>
      </c>
      <c r="Q121" s="99" t="s">
        <v>54</v>
      </c>
    </row>
    <row r="122" customHeight="1" outlineLevel="2" spans="1:17">
      <c r="A122" s="82" t="s">
        <v>289</v>
      </c>
      <c r="B122" s="83" t="s">
        <v>18</v>
      </c>
      <c r="C122" s="82" t="s">
        <v>290</v>
      </c>
      <c r="D122" s="82" t="s">
        <v>291</v>
      </c>
      <c r="E122" s="84" t="s">
        <v>292</v>
      </c>
      <c r="F122" s="82" t="s">
        <v>14</v>
      </c>
      <c r="G122" s="85">
        <v>1</v>
      </c>
      <c r="H122" s="85">
        <v>6950</v>
      </c>
      <c r="I122" s="85"/>
      <c r="J122" s="85"/>
      <c r="K122" s="92">
        <f t="shared" si="9"/>
        <v>1</v>
      </c>
      <c r="L122" s="85">
        <f t="shared" si="10"/>
        <v>6950</v>
      </c>
      <c r="M122" s="85">
        <v>6950</v>
      </c>
      <c r="N122" s="93">
        <f t="shared" si="11"/>
        <v>0</v>
      </c>
      <c r="O122" s="93">
        <f t="shared" si="12"/>
        <v>0</v>
      </c>
      <c r="P122" s="82" t="s">
        <v>53</v>
      </c>
      <c r="Q122" s="99" t="s">
        <v>54</v>
      </c>
    </row>
    <row r="123" customHeight="1" outlineLevel="2" spans="1:17">
      <c r="A123" s="82" t="s">
        <v>293</v>
      </c>
      <c r="B123" s="83" t="s">
        <v>18</v>
      </c>
      <c r="C123" s="82" t="s">
        <v>290</v>
      </c>
      <c r="D123" s="82" t="s">
        <v>291</v>
      </c>
      <c r="E123" s="84" t="s">
        <v>292</v>
      </c>
      <c r="F123" s="82" t="s">
        <v>14</v>
      </c>
      <c r="G123" s="85">
        <v>1</v>
      </c>
      <c r="H123" s="85">
        <v>6950</v>
      </c>
      <c r="I123" s="85"/>
      <c r="J123" s="85"/>
      <c r="K123" s="92">
        <f t="shared" si="9"/>
        <v>1</v>
      </c>
      <c r="L123" s="85">
        <f t="shared" si="10"/>
        <v>6950</v>
      </c>
      <c r="M123" s="85">
        <v>6950</v>
      </c>
      <c r="N123" s="93">
        <f t="shared" si="11"/>
        <v>0</v>
      </c>
      <c r="O123" s="93">
        <f t="shared" si="12"/>
        <v>0</v>
      </c>
      <c r="P123" s="82" t="s">
        <v>53</v>
      </c>
      <c r="Q123" s="99" t="s">
        <v>54</v>
      </c>
    </row>
    <row r="124" customHeight="1" outlineLevel="2" spans="1:17">
      <c r="A124" s="82" t="s">
        <v>294</v>
      </c>
      <c r="B124" s="83" t="s">
        <v>18</v>
      </c>
      <c r="C124" s="82" t="s">
        <v>290</v>
      </c>
      <c r="D124" s="82" t="s">
        <v>291</v>
      </c>
      <c r="E124" s="84" t="s">
        <v>292</v>
      </c>
      <c r="F124" s="82" t="s">
        <v>14</v>
      </c>
      <c r="G124" s="85">
        <v>1</v>
      </c>
      <c r="H124" s="85">
        <v>6950</v>
      </c>
      <c r="I124" s="85"/>
      <c r="J124" s="85"/>
      <c r="K124" s="92">
        <f t="shared" si="9"/>
        <v>1</v>
      </c>
      <c r="L124" s="85">
        <f t="shared" si="10"/>
        <v>6950</v>
      </c>
      <c r="M124" s="85">
        <v>6950</v>
      </c>
      <c r="N124" s="93">
        <f t="shared" si="11"/>
        <v>0</v>
      </c>
      <c r="O124" s="93">
        <f t="shared" si="12"/>
        <v>0</v>
      </c>
      <c r="P124" s="82" t="s">
        <v>53</v>
      </c>
      <c r="Q124" s="99" t="s">
        <v>54</v>
      </c>
    </row>
    <row r="125" customHeight="1" outlineLevel="2" spans="1:17">
      <c r="A125" s="82" t="s">
        <v>295</v>
      </c>
      <c r="B125" s="83" t="s">
        <v>18</v>
      </c>
      <c r="C125" s="82" t="s">
        <v>290</v>
      </c>
      <c r="D125" s="82" t="s">
        <v>291</v>
      </c>
      <c r="E125" s="84" t="s">
        <v>292</v>
      </c>
      <c r="F125" s="82" t="s">
        <v>14</v>
      </c>
      <c r="G125" s="85">
        <v>1</v>
      </c>
      <c r="H125" s="85">
        <v>6950</v>
      </c>
      <c r="I125" s="85"/>
      <c r="J125" s="85"/>
      <c r="K125" s="92">
        <f t="shared" si="9"/>
        <v>1</v>
      </c>
      <c r="L125" s="85">
        <f t="shared" si="10"/>
        <v>6950</v>
      </c>
      <c r="M125" s="85">
        <v>6950</v>
      </c>
      <c r="N125" s="93">
        <f t="shared" si="11"/>
        <v>0</v>
      </c>
      <c r="O125" s="93">
        <f t="shared" si="12"/>
        <v>0</v>
      </c>
      <c r="P125" s="82" t="s">
        <v>53</v>
      </c>
      <c r="Q125" s="99" t="s">
        <v>54</v>
      </c>
    </row>
    <row r="126" customHeight="1" outlineLevel="2" spans="1:17">
      <c r="A126" s="82" t="s">
        <v>296</v>
      </c>
      <c r="B126" s="83" t="s">
        <v>18</v>
      </c>
      <c r="C126" s="82" t="s">
        <v>290</v>
      </c>
      <c r="D126" s="82" t="s">
        <v>291</v>
      </c>
      <c r="E126" s="84" t="s">
        <v>292</v>
      </c>
      <c r="F126" s="82" t="s">
        <v>14</v>
      </c>
      <c r="G126" s="85">
        <v>1</v>
      </c>
      <c r="H126" s="85">
        <v>6950</v>
      </c>
      <c r="I126" s="85"/>
      <c r="J126" s="85"/>
      <c r="K126" s="92">
        <f t="shared" si="9"/>
        <v>1</v>
      </c>
      <c r="L126" s="85">
        <f t="shared" si="10"/>
        <v>6950</v>
      </c>
      <c r="M126" s="85">
        <v>6950</v>
      </c>
      <c r="N126" s="93">
        <f t="shared" si="11"/>
        <v>0</v>
      </c>
      <c r="O126" s="93">
        <f t="shared" si="12"/>
        <v>0</v>
      </c>
      <c r="P126" s="82" t="s">
        <v>53</v>
      </c>
      <c r="Q126" s="99" t="s">
        <v>54</v>
      </c>
    </row>
    <row r="127" customHeight="1" outlineLevel="2" spans="1:17">
      <c r="A127" s="82" t="s">
        <v>297</v>
      </c>
      <c r="B127" s="83" t="s">
        <v>18</v>
      </c>
      <c r="C127" s="82" t="s">
        <v>290</v>
      </c>
      <c r="D127" s="82" t="s">
        <v>291</v>
      </c>
      <c r="E127" s="84" t="s">
        <v>292</v>
      </c>
      <c r="F127" s="82" t="s">
        <v>14</v>
      </c>
      <c r="G127" s="85">
        <v>1</v>
      </c>
      <c r="H127" s="85">
        <v>6950</v>
      </c>
      <c r="I127" s="85"/>
      <c r="J127" s="85"/>
      <c r="K127" s="92">
        <f t="shared" si="9"/>
        <v>1</v>
      </c>
      <c r="L127" s="85">
        <f t="shared" si="10"/>
        <v>6950</v>
      </c>
      <c r="M127" s="85">
        <v>6950</v>
      </c>
      <c r="N127" s="93">
        <f t="shared" si="11"/>
        <v>0</v>
      </c>
      <c r="O127" s="93">
        <f t="shared" si="12"/>
        <v>0</v>
      </c>
      <c r="P127" s="82" t="s">
        <v>53</v>
      </c>
      <c r="Q127" s="99" t="s">
        <v>54</v>
      </c>
    </row>
    <row r="128" customHeight="1" outlineLevel="2" spans="1:17">
      <c r="A128" s="82" t="s">
        <v>298</v>
      </c>
      <c r="B128" s="83" t="s">
        <v>18</v>
      </c>
      <c r="C128" s="82" t="s">
        <v>290</v>
      </c>
      <c r="D128" s="82" t="s">
        <v>291</v>
      </c>
      <c r="E128" s="84" t="s">
        <v>292</v>
      </c>
      <c r="F128" s="82" t="s">
        <v>14</v>
      </c>
      <c r="G128" s="85">
        <v>1</v>
      </c>
      <c r="H128" s="85">
        <v>6950</v>
      </c>
      <c r="I128" s="85"/>
      <c r="J128" s="85"/>
      <c r="K128" s="92">
        <f t="shared" si="9"/>
        <v>1</v>
      </c>
      <c r="L128" s="85">
        <f t="shared" si="10"/>
        <v>6950</v>
      </c>
      <c r="M128" s="85">
        <v>6950</v>
      </c>
      <c r="N128" s="93">
        <f t="shared" si="11"/>
        <v>0</v>
      </c>
      <c r="O128" s="93">
        <f t="shared" si="12"/>
        <v>0</v>
      </c>
      <c r="P128" s="82" t="s">
        <v>53</v>
      </c>
      <c r="Q128" s="99" t="s">
        <v>54</v>
      </c>
    </row>
    <row r="129" customHeight="1" outlineLevel="2" spans="1:17">
      <c r="A129" s="82" t="s">
        <v>299</v>
      </c>
      <c r="B129" s="83" t="s">
        <v>18</v>
      </c>
      <c r="C129" s="82" t="s">
        <v>290</v>
      </c>
      <c r="D129" s="82" t="s">
        <v>291</v>
      </c>
      <c r="E129" s="84" t="s">
        <v>292</v>
      </c>
      <c r="F129" s="82" t="s">
        <v>14</v>
      </c>
      <c r="G129" s="85">
        <v>1</v>
      </c>
      <c r="H129" s="85">
        <v>6950</v>
      </c>
      <c r="I129" s="85"/>
      <c r="J129" s="85"/>
      <c r="K129" s="92">
        <f t="shared" si="9"/>
        <v>1</v>
      </c>
      <c r="L129" s="85">
        <f t="shared" si="10"/>
        <v>6950</v>
      </c>
      <c r="M129" s="85">
        <v>6950</v>
      </c>
      <c r="N129" s="93">
        <f t="shared" si="11"/>
        <v>0</v>
      </c>
      <c r="O129" s="93">
        <f t="shared" si="12"/>
        <v>0</v>
      </c>
      <c r="P129" s="82" t="s">
        <v>53</v>
      </c>
      <c r="Q129" s="99" t="s">
        <v>54</v>
      </c>
    </row>
    <row r="130" customHeight="1" outlineLevel="2" spans="1:17">
      <c r="A130" s="82" t="s">
        <v>300</v>
      </c>
      <c r="B130" s="83" t="s">
        <v>18</v>
      </c>
      <c r="C130" s="82" t="s">
        <v>290</v>
      </c>
      <c r="D130" s="82" t="s">
        <v>291</v>
      </c>
      <c r="E130" s="84" t="s">
        <v>292</v>
      </c>
      <c r="F130" s="82" t="s">
        <v>14</v>
      </c>
      <c r="G130" s="85">
        <v>1</v>
      </c>
      <c r="H130" s="85">
        <v>6950</v>
      </c>
      <c r="I130" s="85"/>
      <c r="J130" s="85"/>
      <c r="K130" s="92">
        <f t="shared" si="9"/>
        <v>1</v>
      </c>
      <c r="L130" s="85">
        <f t="shared" si="10"/>
        <v>6950</v>
      </c>
      <c r="M130" s="85">
        <v>6950</v>
      </c>
      <c r="N130" s="93">
        <f t="shared" si="11"/>
        <v>0</v>
      </c>
      <c r="O130" s="93">
        <f t="shared" si="12"/>
        <v>0</v>
      </c>
      <c r="P130" s="82" t="s">
        <v>53</v>
      </c>
      <c r="Q130" s="99" t="s">
        <v>54</v>
      </c>
    </row>
    <row r="131" customHeight="1" outlineLevel="2" spans="1:17">
      <c r="A131" s="82" t="s">
        <v>301</v>
      </c>
      <c r="B131" s="83" t="s">
        <v>18</v>
      </c>
      <c r="C131" s="82" t="s">
        <v>290</v>
      </c>
      <c r="D131" s="82" t="s">
        <v>291</v>
      </c>
      <c r="E131" s="84" t="s">
        <v>292</v>
      </c>
      <c r="F131" s="82" t="s">
        <v>14</v>
      </c>
      <c r="G131" s="85">
        <v>1</v>
      </c>
      <c r="H131" s="85">
        <v>6950</v>
      </c>
      <c r="I131" s="85"/>
      <c r="J131" s="85"/>
      <c r="K131" s="92">
        <f t="shared" si="9"/>
        <v>1</v>
      </c>
      <c r="L131" s="85">
        <f t="shared" si="10"/>
        <v>6950</v>
      </c>
      <c r="M131" s="85">
        <v>6950</v>
      </c>
      <c r="N131" s="93">
        <f t="shared" si="11"/>
        <v>0</v>
      </c>
      <c r="O131" s="93">
        <f t="shared" si="12"/>
        <v>0</v>
      </c>
      <c r="P131" s="82" t="s">
        <v>53</v>
      </c>
      <c r="Q131" s="99" t="s">
        <v>54</v>
      </c>
    </row>
    <row r="132" customHeight="1" outlineLevel="2" spans="1:17">
      <c r="A132" s="82" t="s">
        <v>302</v>
      </c>
      <c r="B132" s="83" t="s">
        <v>18</v>
      </c>
      <c r="C132" s="82" t="s">
        <v>290</v>
      </c>
      <c r="D132" s="82" t="s">
        <v>291</v>
      </c>
      <c r="E132" s="84" t="s">
        <v>292</v>
      </c>
      <c r="F132" s="82" t="s">
        <v>14</v>
      </c>
      <c r="G132" s="85">
        <v>1</v>
      </c>
      <c r="H132" s="85">
        <v>6950</v>
      </c>
      <c r="I132" s="85"/>
      <c r="J132" s="85"/>
      <c r="K132" s="92">
        <f t="shared" si="9"/>
        <v>1</v>
      </c>
      <c r="L132" s="85">
        <f t="shared" si="10"/>
        <v>6950</v>
      </c>
      <c r="M132" s="85">
        <v>6950</v>
      </c>
      <c r="N132" s="93">
        <f t="shared" si="11"/>
        <v>0</v>
      </c>
      <c r="O132" s="93">
        <f t="shared" si="12"/>
        <v>0</v>
      </c>
      <c r="P132" s="82" t="s">
        <v>53</v>
      </c>
      <c r="Q132" s="99" t="s">
        <v>54</v>
      </c>
    </row>
    <row r="133" customHeight="1" outlineLevel="2" spans="1:17">
      <c r="A133" s="82" t="s">
        <v>303</v>
      </c>
      <c r="B133" s="83" t="s">
        <v>18</v>
      </c>
      <c r="C133" s="82" t="s">
        <v>290</v>
      </c>
      <c r="D133" s="82" t="s">
        <v>291</v>
      </c>
      <c r="E133" s="84" t="s">
        <v>292</v>
      </c>
      <c r="F133" s="82" t="s">
        <v>14</v>
      </c>
      <c r="G133" s="85">
        <v>1</v>
      </c>
      <c r="H133" s="85">
        <v>6950</v>
      </c>
      <c r="I133" s="85"/>
      <c r="J133" s="85"/>
      <c r="K133" s="92">
        <f t="shared" si="9"/>
        <v>1</v>
      </c>
      <c r="L133" s="85">
        <f t="shared" si="10"/>
        <v>6950</v>
      </c>
      <c r="M133" s="85">
        <v>6950</v>
      </c>
      <c r="N133" s="93">
        <f t="shared" si="11"/>
        <v>0</v>
      </c>
      <c r="O133" s="93">
        <f t="shared" si="12"/>
        <v>0</v>
      </c>
      <c r="P133" s="82" t="s">
        <v>53</v>
      </c>
      <c r="Q133" s="99" t="s">
        <v>54</v>
      </c>
    </row>
    <row r="134" customHeight="1" outlineLevel="2" spans="1:17">
      <c r="A134" s="82" t="s">
        <v>304</v>
      </c>
      <c r="B134" s="83" t="s">
        <v>18</v>
      </c>
      <c r="C134" s="82" t="s">
        <v>290</v>
      </c>
      <c r="D134" s="82" t="s">
        <v>291</v>
      </c>
      <c r="E134" s="84" t="s">
        <v>292</v>
      </c>
      <c r="F134" s="82" t="s">
        <v>14</v>
      </c>
      <c r="G134" s="85">
        <v>1</v>
      </c>
      <c r="H134" s="85">
        <v>6950</v>
      </c>
      <c r="I134" s="85"/>
      <c r="J134" s="85"/>
      <c r="K134" s="92">
        <f t="shared" si="9"/>
        <v>1</v>
      </c>
      <c r="L134" s="85">
        <f t="shared" si="10"/>
        <v>6950</v>
      </c>
      <c r="M134" s="85">
        <v>6950</v>
      </c>
      <c r="N134" s="93">
        <f t="shared" si="11"/>
        <v>0</v>
      </c>
      <c r="O134" s="93">
        <f t="shared" si="12"/>
        <v>0</v>
      </c>
      <c r="P134" s="82" t="s">
        <v>53</v>
      </c>
      <c r="Q134" s="99" t="s">
        <v>54</v>
      </c>
    </row>
    <row r="135" customHeight="1" outlineLevel="2" spans="1:17">
      <c r="A135" s="82" t="s">
        <v>305</v>
      </c>
      <c r="B135" s="83" t="s">
        <v>18</v>
      </c>
      <c r="C135" s="82" t="s">
        <v>290</v>
      </c>
      <c r="D135" s="82" t="s">
        <v>291</v>
      </c>
      <c r="E135" s="84" t="s">
        <v>292</v>
      </c>
      <c r="F135" s="82" t="s">
        <v>14</v>
      </c>
      <c r="G135" s="85">
        <v>1</v>
      </c>
      <c r="H135" s="85">
        <v>6950</v>
      </c>
      <c r="I135" s="85"/>
      <c r="J135" s="85"/>
      <c r="K135" s="92">
        <f t="shared" si="9"/>
        <v>1</v>
      </c>
      <c r="L135" s="85">
        <f t="shared" si="10"/>
        <v>6950</v>
      </c>
      <c r="M135" s="85">
        <v>6950</v>
      </c>
      <c r="N135" s="93">
        <f t="shared" si="11"/>
        <v>0</v>
      </c>
      <c r="O135" s="93">
        <f t="shared" si="12"/>
        <v>0</v>
      </c>
      <c r="P135" s="82" t="s">
        <v>53</v>
      </c>
      <c r="Q135" s="99" t="s">
        <v>54</v>
      </c>
    </row>
    <row r="136" customHeight="1" outlineLevel="2" spans="1:17">
      <c r="A136" s="82" t="s">
        <v>306</v>
      </c>
      <c r="B136" s="83" t="s">
        <v>18</v>
      </c>
      <c r="C136" s="82" t="s">
        <v>290</v>
      </c>
      <c r="D136" s="82" t="s">
        <v>291</v>
      </c>
      <c r="E136" s="84" t="s">
        <v>292</v>
      </c>
      <c r="F136" s="82" t="s">
        <v>14</v>
      </c>
      <c r="G136" s="85">
        <v>1</v>
      </c>
      <c r="H136" s="85">
        <v>6950</v>
      </c>
      <c r="I136" s="85"/>
      <c r="J136" s="85"/>
      <c r="K136" s="92">
        <f t="shared" si="9"/>
        <v>1</v>
      </c>
      <c r="L136" s="85">
        <f t="shared" si="10"/>
        <v>6950</v>
      </c>
      <c r="M136" s="85">
        <v>6950</v>
      </c>
      <c r="N136" s="93">
        <f t="shared" si="11"/>
        <v>0</v>
      </c>
      <c r="O136" s="93">
        <f t="shared" si="12"/>
        <v>0</v>
      </c>
      <c r="P136" s="82" t="s">
        <v>53</v>
      </c>
      <c r="Q136" s="99" t="s">
        <v>54</v>
      </c>
    </row>
    <row r="137" customHeight="1" outlineLevel="2" spans="1:17">
      <c r="A137" s="82" t="s">
        <v>307</v>
      </c>
      <c r="B137" s="83" t="s">
        <v>18</v>
      </c>
      <c r="C137" s="82" t="s">
        <v>290</v>
      </c>
      <c r="D137" s="82" t="s">
        <v>291</v>
      </c>
      <c r="E137" s="84" t="s">
        <v>292</v>
      </c>
      <c r="F137" s="82" t="s">
        <v>14</v>
      </c>
      <c r="G137" s="85">
        <v>1</v>
      </c>
      <c r="H137" s="85">
        <v>6950</v>
      </c>
      <c r="I137" s="85"/>
      <c r="J137" s="85"/>
      <c r="K137" s="92">
        <f t="shared" si="9"/>
        <v>1</v>
      </c>
      <c r="L137" s="85">
        <f t="shared" si="10"/>
        <v>6950</v>
      </c>
      <c r="M137" s="85">
        <v>6950</v>
      </c>
      <c r="N137" s="93">
        <f t="shared" si="11"/>
        <v>0</v>
      </c>
      <c r="O137" s="93">
        <f t="shared" si="12"/>
        <v>0</v>
      </c>
      <c r="P137" s="82" t="s">
        <v>53</v>
      </c>
      <c r="Q137" s="99" t="s">
        <v>54</v>
      </c>
    </row>
    <row r="138" customHeight="1" outlineLevel="2" spans="1:17">
      <c r="A138" s="82" t="s">
        <v>308</v>
      </c>
      <c r="B138" s="83" t="s">
        <v>18</v>
      </c>
      <c r="C138" s="82" t="s">
        <v>290</v>
      </c>
      <c r="D138" s="82" t="s">
        <v>291</v>
      </c>
      <c r="E138" s="84" t="s">
        <v>292</v>
      </c>
      <c r="F138" s="82" t="s">
        <v>14</v>
      </c>
      <c r="G138" s="85">
        <v>1</v>
      </c>
      <c r="H138" s="85">
        <v>6950</v>
      </c>
      <c r="I138" s="85"/>
      <c r="J138" s="85"/>
      <c r="K138" s="92">
        <f t="shared" si="9"/>
        <v>1</v>
      </c>
      <c r="L138" s="85">
        <f t="shared" si="10"/>
        <v>6950</v>
      </c>
      <c r="M138" s="85">
        <v>6950</v>
      </c>
      <c r="N138" s="93">
        <f t="shared" si="11"/>
        <v>0</v>
      </c>
      <c r="O138" s="93">
        <f t="shared" si="12"/>
        <v>0</v>
      </c>
      <c r="P138" s="82" t="s">
        <v>53</v>
      </c>
      <c r="Q138" s="99" t="s">
        <v>54</v>
      </c>
    </row>
    <row r="139" customHeight="1" outlineLevel="2" spans="1:17">
      <c r="A139" s="82" t="s">
        <v>309</v>
      </c>
      <c r="B139" s="83" t="s">
        <v>18</v>
      </c>
      <c r="C139" s="82" t="s">
        <v>290</v>
      </c>
      <c r="D139" s="82" t="s">
        <v>291</v>
      </c>
      <c r="E139" s="84" t="s">
        <v>292</v>
      </c>
      <c r="F139" s="82" t="s">
        <v>14</v>
      </c>
      <c r="G139" s="85">
        <v>1</v>
      </c>
      <c r="H139" s="85">
        <v>6950</v>
      </c>
      <c r="I139" s="85"/>
      <c r="J139" s="85"/>
      <c r="K139" s="92">
        <f t="shared" si="9"/>
        <v>1</v>
      </c>
      <c r="L139" s="85">
        <f t="shared" si="10"/>
        <v>6950</v>
      </c>
      <c r="M139" s="85">
        <v>6950</v>
      </c>
      <c r="N139" s="93">
        <f t="shared" si="11"/>
        <v>0</v>
      </c>
      <c r="O139" s="93">
        <f t="shared" si="12"/>
        <v>0</v>
      </c>
      <c r="P139" s="82" t="s">
        <v>53</v>
      </c>
      <c r="Q139" s="99" t="s">
        <v>54</v>
      </c>
    </row>
    <row r="140" customHeight="1" outlineLevel="2" spans="1:17">
      <c r="A140" s="82" t="s">
        <v>310</v>
      </c>
      <c r="B140" s="83" t="s">
        <v>18</v>
      </c>
      <c r="C140" s="82" t="s">
        <v>290</v>
      </c>
      <c r="D140" s="82" t="s">
        <v>291</v>
      </c>
      <c r="E140" s="84" t="s">
        <v>292</v>
      </c>
      <c r="F140" s="82" t="s">
        <v>14</v>
      </c>
      <c r="G140" s="85">
        <v>1</v>
      </c>
      <c r="H140" s="85">
        <v>6950</v>
      </c>
      <c r="I140" s="85"/>
      <c r="J140" s="85"/>
      <c r="K140" s="92">
        <f t="shared" si="9"/>
        <v>1</v>
      </c>
      <c r="L140" s="85">
        <f t="shared" si="10"/>
        <v>6950</v>
      </c>
      <c r="M140" s="85">
        <v>6950</v>
      </c>
      <c r="N140" s="93">
        <f t="shared" si="11"/>
        <v>0</v>
      </c>
      <c r="O140" s="93">
        <f t="shared" si="12"/>
        <v>0</v>
      </c>
      <c r="P140" s="82" t="s">
        <v>53</v>
      </c>
      <c r="Q140" s="99" t="s">
        <v>54</v>
      </c>
    </row>
    <row r="141" customHeight="1" outlineLevel="2" spans="1:17">
      <c r="A141" s="82" t="s">
        <v>311</v>
      </c>
      <c r="B141" s="83" t="s">
        <v>18</v>
      </c>
      <c r="C141" s="82" t="s">
        <v>290</v>
      </c>
      <c r="D141" s="82" t="s">
        <v>291</v>
      </c>
      <c r="E141" s="84" t="s">
        <v>292</v>
      </c>
      <c r="F141" s="82" t="s">
        <v>14</v>
      </c>
      <c r="G141" s="85">
        <v>1</v>
      </c>
      <c r="H141" s="85">
        <v>6950</v>
      </c>
      <c r="I141" s="85"/>
      <c r="J141" s="85"/>
      <c r="K141" s="92">
        <f t="shared" si="9"/>
        <v>1</v>
      </c>
      <c r="L141" s="85">
        <f t="shared" si="10"/>
        <v>6950</v>
      </c>
      <c r="M141" s="85">
        <v>6950</v>
      </c>
      <c r="N141" s="93">
        <f t="shared" si="11"/>
        <v>0</v>
      </c>
      <c r="O141" s="93">
        <f t="shared" si="12"/>
        <v>0</v>
      </c>
      <c r="P141" s="82" t="s">
        <v>53</v>
      </c>
      <c r="Q141" s="99" t="s">
        <v>54</v>
      </c>
    </row>
    <row r="142" customHeight="1" outlineLevel="2" spans="1:17">
      <c r="A142" s="82" t="s">
        <v>312</v>
      </c>
      <c r="B142" s="83" t="s">
        <v>18</v>
      </c>
      <c r="C142" s="82" t="s">
        <v>290</v>
      </c>
      <c r="D142" s="82" t="s">
        <v>291</v>
      </c>
      <c r="E142" s="84" t="s">
        <v>292</v>
      </c>
      <c r="F142" s="82" t="s">
        <v>14</v>
      </c>
      <c r="G142" s="85">
        <v>1</v>
      </c>
      <c r="H142" s="85">
        <v>6950</v>
      </c>
      <c r="I142" s="85"/>
      <c r="J142" s="85"/>
      <c r="K142" s="92">
        <f t="shared" si="9"/>
        <v>1</v>
      </c>
      <c r="L142" s="85">
        <f t="shared" si="10"/>
        <v>6950</v>
      </c>
      <c r="M142" s="85">
        <v>6950</v>
      </c>
      <c r="N142" s="93">
        <f t="shared" si="11"/>
        <v>0</v>
      </c>
      <c r="O142" s="93">
        <f t="shared" si="12"/>
        <v>0</v>
      </c>
      <c r="P142" s="82" t="s">
        <v>53</v>
      </c>
      <c r="Q142" s="99" t="s">
        <v>54</v>
      </c>
    </row>
    <row r="143" customHeight="1" outlineLevel="2" spans="1:17">
      <c r="A143" s="82" t="s">
        <v>313</v>
      </c>
      <c r="B143" s="83" t="s">
        <v>18</v>
      </c>
      <c r="C143" s="82" t="s">
        <v>290</v>
      </c>
      <c r="D143" s="82" t="s">
        <v>291</v>
      </c>
      <c r="E143" s="84" t="s">
        <v>292</v>
      </c>
      <c r="F143" s="82" t="s">
        <v>14</v>
      </c>
      <c r="G143" s="85">
        <v>1</v>
      </c>
      <c r="H143" s="85">
        <v>6950</v>
      </c>
      <c r="I143" s="85"/>
      <c r="J143" s="85"/>
      <c r="K143" s="92">
        <f t="shared" si="9"/>
        <v>1</v>
      </c>
      <c r="L143" s="85">
        <f t="shared" si="10"/>
        <v>6950</v>
      </c>
      <c r="M143" s="85">
        <v>6950</v>
      </c>
      <c r="N143" s="93">
        <f t="shared" si="11"/>
        <v>0</v>
      </c>
      <c r="O143" s="93">
        <f t="shared" si="12"/>
        <v>0</v>
      </c>
      <c r="P143" s="82" t="s">
        <v>53</v>
      </c>
      <c r="Q143" s="99" t="s">
        <v>54</v>
      </c>
    </row>
    <row r="144" customHeight="1" outlineLevel="2" spans="1:17">
      <c r="A144" s="82" t="s">
        <v>314</v>
      </c>
      <c r="B144" s="83" t="s">
        <v>18</v>
      </c>
      <c r="C144" s="82" t="s">
        <v>290</v>
      </c>
      <c r="D144" s="82" t="s">
        <v>291</v>
      </c>
      <c r="E144" s="84" t="s">
        <v>292</v>
      </c>
      <c r="F144" s="82" t="s">
        <v>14</v>
      </c>
      <c r="G144" s="85">
        <v>1</v>
      </c>
      <c r="H144" s="85">
        <v>6950</v>
      </c>
      <c r="I144" s="85"/>
      <c r="J144" s="85"/>
      <c r="K144" s="92">
        <f t="shared" si="9"/>
        <v>1</v>
      </c>
      <c r="L144" s="85">
        <f t="shared" si="10"/>
        <v>6950</v>
      </c>
      <c r="M144" s="85">
        <v>6950</v>
      </c>
      <c r="N144" s="93">
        <f t="shared" si="11"/>
        <v>0</v>
      </c>
      <c r="O144" s="93">
        <f t="shared" si="12"/>
        <v>0</v>
      </c>
      <c r="P144" s="82" t="s">
        <v>53</v>
      </c>
      <c r="Q144" s="99" t="s">
        <v>54</v>
      </c>
    </row>
    <row r="145" customHeight="1" outlineLevel="2" spans="1:17">
      <c r="A145" s="82" t="s">
        <v>315</v>
      </c>
      <c r="B145" s="83" t="s">
        <v>18</v>
      </c>
      <c r="C145" s="82" t="s">
        <v>316</v>
      </c>
      <c r="D145" s="82" t="s">
        <v>317</v>
      </c>
      <c r="E145" s="84" t="s">
        <v>318</v>
      </c>
      <c r="F145" s="82" t="s">
        <v>14</v>
      </c>
      <c r="G145" s="85">
        <v>1</v>
      </c>
      <c r="H145" s="85">
        <v>10200</v>
      </c>
      <c r="I145" s="85"/>
      <c r="J145" s="85"/>
      <c r="K145" s="92">
        <f t="shared" si="9"/>
        <v>1</v>
      </c>
      <c r="L145" s="85">
        <f t="shared" si="10"/>
        <v>10200</v>
      </c>
      <c r="M145" s="85">
        <v>10200</v>
      </c>
      <c r="N145" s="93">
        <f t="shared" si="11"/>
        <v>0</v>
      </c>
      <c r="O145" s="93">
        <f t="shared" si="12"/>
        <v>0</v>
      </c>
      <c r="P145" s="82" t="s">
        <v>53</v>
      </c>
      <c r="Q145" s="99" t="s">
        <v>54</v>
      </c>
    </row>
    <row r="146" customHeight="1" outlineLevel="2" spans="1:17">
      <c r="A146" s="82" t="s">
        <v>319</v>
      </c>
      <c r="B146" s="83" t="s">
        <v>18</v>
      </c>
      <c r="C146" s="82" t="s">
        <v>320</v>
      </c>
      <c r="D146" s="82" t="s">
        <v>321</v>
      </c>
      <c r="E146" s="84" t="s">
        <v>318</v>
      </c>
      <c r="F146" s="82" t="s">
        <v>14</v>
      </c>
      <c r="G146" s="85">
        <v>1</v>
      </c>
      <c r="H146" s="85">
        <v>30500</v>
      </c>
      <c r="I146" s="85"/>
      <c r="J146" s="85"/>
      <c r="K146" s="92">
        <f t="shared" si="9"/>
        <v>1</v>
      </c>
      <c r="L146" s="85">
        <f t="shared" si="10"/>
        <v>30500</v>
      </c>
      <c r="M146" s="85">
        <v>30500</v>
      </c>
      <c r="N146" s="93">
        <f t="shared" si="11"/>
        <v>0</v>
      </c>
      <c r="O146" s="93">
        <f t="shared" si="12"/>
        <v>0</v>
      </c>
      <c r="P146" s="82" t="s">
        <v>53</v>
      </c>
      <c r="Q146" s="99" t="s">
        <v>54</v>
      </c>
    </row>
    <row r="147" customHeight="1" outlineLevel="2" spans="1:17">
      <c r="A147" s="82" t="s">
        <v>322</v>
      </c>
      <c r="B147" s="83" t="s">
        <v>18</v>
      </c>
      <c r="C147" s="82" t="s">
        <v>323</v>
      </c>
      <c r="D147" s="82" t="s">
        <v>324</v>
      </c>
      <c r="E147" s="84" t="s">
        <v>325</v>
      </c>
      <c r="F147" s="82" t="s">
        <v>14</v>
      </c>
      <c r="G147" s="85">
        <v>1</v>
      </c>
      <c r="H147" s="85">
        <v>30000</v>
      </c>
      <c r="I147" s="85"/>
      <c r="J147" s="85"/>
      <c r="K147" s="92">
        <f t="shared" si="9"/>
        <v>1</v>
      </c>
      <c r="L147" s="85">
        <f t="shared" si="10"/>
        <v>30000</v>
      </c>
      <c r="M147" s="85">
        <v>30000</v>
      </c>
      <c r="N147" s="93">
        <f t="shared" si="11"/>
        <v>0</v>
      </c>
      <c r="O147" s="93">
        <f t="shared" si="12"/>
        <v>0</v>
      </c>
      <c r="P147" s="82" t="s">
        <v>53</v>
      </c>
      <c r="Q147" s="99" t="s">
        <v>54</v>
      </c>
    </row>
    <row r="148" customHeight="1" outlineLevel="2" spans="1:17">
      <c r="A148" s="82" t="s">
        <v>326</v>
      </c>
      <c r="B148" s="83" t="s">
        <v>18</v>
      </c>
      <c r="C148" s="82" t="s">
        <v>327</v>
      </c>
      <c r="D148" s="82" t="s">
        <v>328</v>
      </c>
      <c r="E148" s="84" t="s">
        <v>329</v>
      </c>
      <c r="F148" s="82" t="s">
        <v>14</v>
      </c>
      <c r="G148" s="85">
        <v>1</v>
      </c>
      <c r="H148" s="85">
        <v>10000</v>
      </c>
      <c r="I148" s="85"/>
      <c r="J148" s="85"/>
      <c r="K148" s="92">
        <f t="shared" si="9"/>
        <v>1</v>
      </c>
      <c r="L148" s="85">
        <f t="shared" si="10"/>
        <v>10000</v>
      </c>
      <c r="M148" s="85">
        <v>10000</v>
      </c>
      <c r="N148" s="93">
        <f t="shared" si="11"/>
        <v>0</v>
      </c>
      <c r="O148" s="93">
        <f t="shared" si="12"/>
        <v>0</v>
      </c>
      <c r="P148" s="82" t="s">
        <v>53</v>
      </c>
      <c r="Q148" s="99" t="s">
        <v>54</v>
      </c>
    </row>
    <row r="149" customHeight="1" outlineLevel="2" spans="1:17">
      <c r="A149" s="82" t="s">
        <v>330</v>
      </c>
      <c r="B149" s="83" t="s">
        <v>18</v>
      </c>
      <c r="C149" s="82" t="s">
        <v>327</v>
      </c>
      <c r="D149" s="82" t="s">
        <v>328</v>
      </c>
      <c r="E149" s="84" t="s">
        <v>329</v>
      </c>
      <c r="F149" s="82" t="s">
        <v>14</v>
      </c>
      <c r="G149" s="85">
        <v>1</v>
      </c>
      <c r="H149" s="85">
        <v>10000</v>
      </c>
      <c r="I149" s="85"/>
      <c r="J149" s="85"/>
      <c r="K149" s="92">
        <f t="shared" si="9"/>
        <v>1</v>
      </c>
      <c r="L149" s="85">
        <f t="shared" si="10"/>
        <v>10000</v>
      </c>
      <c r="M149" s="85">
        <v>10000</v>
      </c>
      <c r="N149" s="93">
        <f t="shared" si="11"/>
        <v>0</v>
      </c>
      <c r="O149" s="93">
        <f t="shared" si="12"/>
        <v>0</v>
      </c>
      <c r="P149" s="82" t="s">
        <v>53</v>
      </c>
      <c r="Q149" s="99" t="s">
        <v>54</v>
      </c>
    </row>
    <row r="150" customHeight="1" outlineLevel="2" spans="1:17">
      <c r="A150" s="82" t="s">
        <v>331</v>
      </c>
      <c r="B150" s="83" t="s">
        <v>18</v>
      </c>
      <c r="C150" s="82" t="s">
        <v>327</v>
      </c>
      <c r="D150" s="82" t="s">
        <v>328</v>
      </c>
      <c r="E150" s="84" t="s">
        <v>329</v>
      </c>
      <c r="F150" s="82" t="s">
        <v>14</v>
      </c>
      <c r="G150" s="85">
        <v>1</v>
      </c>
      <c r="H150" s="85">
        <v>10000</v>
      </c>
      <c r="I150" s="85"/>
      <c r="J150" s="85"/>
      <c r="K150" s="92">
        <f t="shared" si="9"/>
        <v>1</v>
      </c>
      <c r="L150" s="85">
        <f t="shared" si="10"/>
        <v>10000</v>
      </c>
      <c r="M150" s="85">
        <v>10000</v>
      </c>
      <c r="N150" s="93">
        <f t="shared" si="11"/>
        <v>0</v>
      </c>
      <c r="O150" s="93">
        <f t="shared" si="12"/>
        <v>0</v>
      </c>
      <c r="P150" s="82" t="s">
        <v>53</v>
      </c>
      <c r="Q150" s="99" t="s">
        <v>54</v>
      </c>
    </row>
    <row r="151" customHeight="1" outlineLevel="2" spans="1:17">
      <c r="A151" s="82" t="s">
        <v>332</v>
      </c>
      <c r="B151" s="83" t="s">
        <v>18</v>
      </c>
      <c r="C151" s="82" t="s">
        <v>327</v>
      </c>
      <c r="D151" s="82" t="s">
        <v>328</v>
      </c>
      <c r="E151" s="84" t="s">
        <v>329</v>
      </c>
      <c r="F151" s="82" t="s">
        <v>14</v>
      </c>
      <c r="G151" s="85">
        <v>1</v>
      </c>
      <c r="H151" s="85">
        <v>10000</v>
      </c>
      <c r="I151" s="85"/>
      <c r="J151" s="85"/>
      <c r="K151" s="92">
        <f t="shared" si="9"/>
        <v>1</v>
      </c>
      <c r="L151" s="85">
        <f t="shared" si="10"/>
        <v>10000</v>
      </c>
      <c r="M151" s="85">
        <v>10000</v>
      </c>
      <c r="N151" s="93">
        <f t="shared" si="11"/>
        <v>0</v>
      </c>
      <c r="O151" s="93">
        <f t="shared" si="12"/>
        <v>0</v>
      </c>
      <c r="P151" s="82" t="s">
        <v>53</v>
      </c>
      <c r="Q151" s="99" t="s">
        <v>54</v>
      </c>
    </row>
    <row r="152" customHeight="1" outlineLevel="2" spans="1:17">
      <c r="A152" s="82" t="s">
        <v>333</v>
      </c>
      <c r="B152" s="83" t="s">
        <v>18</v>
      </c>
      <c r="C152" s="82" t="s">
        <v>327</v>
      </c>
      <c r="D152" s="82" t="s">
        <v>328</v>
      </c>
      <c r="E152" s="84" t="s">
        <v>329</v>
      </c>
      <c r="F152" s="82" t="s">
        <v>14</v>
      </c>
      <c r="G152" s="85">
        <v>1</v>
      </c>
      <c r="H152" s="85">
        <v>10000</v>
      </c>
      <c r="I152" s="85"/>
      <c r="J152" s="85"/>
      <c r="K152" s="92">
        <f t="shared" si="9"/>
        <v>1</v>
      </c>
      <c r="L152" s="85">
        <f t="shared" si="10"/>
        <v>10000</v>
      </c>
      <c r="M152" s="85">
        <v>10000</v>
      </c>
      <c r="N152" s="93">
        <f t="shared" si="11"/>
        <v>0</v>
      </c>
      <c r="O152" s="93">
        <f t="shared" si="12"/>
        <v>0</v>
      </c>
      <c r="P152" s="82" t="s">
        <v>53</v>
      </c>
      <c r="Q152" s="99" t="s">
        <v>54</v>
      </c>
    </row>
    <row r="153" customHeight="1" outlineLevel="2" spans="1:17">
      <c r="A153" s="82" t="s">
        <v>334</v>
      </c>
      <c r="B153" s="83" t="s">
        <v>18</v>
      </c>
      <c r="C153" s="82" t="s">
        <v>335</v>
      </c>
      <c r="D153" s="82" t="s">
        <v>336</v>
      </c>
      <c r="E153" s="84" t="s">
        <v>325</v>
      </c>
      <c r="F153" s="82" t="s">
        <v>14</v>
      </c>
      <c r="G153" s="85">
        <v>1</v>
      </c>
      <c r="H153" s="85">
        <v>7000</v>
      </c>
      <c r="I153" s="85"/>
      <c r="J153" s="85"/>
      <c r="K153" s="92">
        <f t="shared" si="9"/>
        <v>1</v>
      </c>
      <c r="L153" s="85">
        <f t="shared" si="10"/>
        <v>7000</v>
      </c>
      <c r="M153" s="85">
        <v>7000</v>
      </c>
      <c r="N153" s="93">
        <f t="shared" si="11"/>
        <v>0</v>
      </c>
      <c r="O153" s="93">
        <f t="shared" si="12"/>
        <v>0</v>
      </c>
      <c r="P153" s="82" t="s">
        <v>53</v>
      </c>
      <c r="Q153" s="99" t="s">
        <v>54</v>
      </c>
    </row>
    <row r="154" customHeight="1" outlineLevel="2" spans="1:17">
      <c r="A154" s="82" t="s">
        <v>337</v>
      </c>
      <c r="B154" s="83" t="s">
        <v>18</v>
      </c>
      <c r="C154" s="82" t="s">
        <v>338</v>
      </c>
      <c r="D154" s="82" t="s">
        <v>339</v>
      </c>
      <c r="E154" s="84" t="s">
        <v>325</v>
      </c>
      <c r="F154" s="82" t="s">
        <v>14</v>
      </c>
      <c r="G154" s="85">
        <v>1</v>
      </c>
      <c r="H154" s="85">
        <v>5000</v>
      </c>
      <c r="I154" s="85"/>
      <c r="J154" s="85"/>
      <c r="K154" s="92">
        <f t="shared" si="9"/>
        <v>1</v>
      </c>
      <c r="L154" s="85">
        <f t="shared" si="10"/>
        <v>5000</v>
      </c>
      <c r="M154" s="85">
        <v>5000</v>
      </c>
      <c r="N154" s="93">
        <f t="shared" si="11"/>
        <v>0</v>
      </c>
      <c r="O154" s="93">
        <f t="shared" si="12"/>
        <v>0</v>
      </c>
      <c r="P154" s="82" t="s">
        <v>53</v>
      </c>
      <c r="Q154" s="99" t="s">
        <v>54</v>
      </c>
    </row>
    <row r="155" customHeight="1" outlineLevel="2" spans="1:17">
      <c r="A155" s="82" t="s">
        <v>340</v>
      </c>
      <c r="B155" s="83" t="s">
        <v>18</v>
      </c>
      <c r="C155" s="82" t="s">
        <v>341</v>
      </c>
      <c r="D155" s="82" t="s">
        <v>342</v>
      </c>
      <c r="E155" s="84" t="s">
        <v>325</v>
      </c>
      <c r="F155" s="82" t="s">
        <v>14</v>
      </c>
      <c r="G155" s="85">
        <v>1</v>
      </c>
      <c r="H155" s="85">
        <v>1200</v>
      </c>
      <c r="I155" s="85"/>
      <c r="J155" s="85"/>
      <c r="K155" s="92">
        <f t="shared" si="9"/>
        <v>1</v>
      </c>
      <c r="L155" s="85">
        <f t="shared" si="10"/>
        <v>1200</v>
      </c>
      <c r="M155" s="85">
        <v>1200</v>
      </c>
      <c r="N155" s="93">
        <f t="shared" si="11"/>
        <v>0</v>
      </c>
      <c r="O155" s="93">
        <f t="shared" si="12"/>
        <v>0</v>
      </c>
      <c r="P155" s="82" t="s">
        <v>53</v>
      </c>
      <c r="Q155" s="99" t="s">
        <v>54</v>
      </c>
    </row>
    <row r="156" customHeight="1" outlineLevel="2" spans="1:17">
      <c r="A156" s="82" t="s">
        <v>343</v>
      </c>
      <c r="B156" s="83" t="s">
        <v>18</v>
      </c>
      <c r="C156" s="82" t="s">
        <v>341</v>
      </c>
      <c r="D156" s="82" t="s">
        <v>342</v>
      </c>
      <c r="E156" s="84" t="s">
        <v>325</v>
      </c>
      <c r="F156" s="82" t="s">
        <v>14</v>
      </c>
      <c r="G156" s="85">
        <v>1</v>
      </c>
      <c r="H156" s="85">
        <v>1200</v>
      </c>
      <c r="I156" s="85"/>
      <c r="J156" s="85"/>
      <c r="K156" s="92">
        <f t="shared" si="9"/>
        <v>1</v>
      </c>
      <c r="L156" s="85">
        <f t="shared" si="10"/>
        <v>1200</v>
      </c>
      <c r="M156" s="85">
        <v>1200</v>
      </c>
      <c r="N156" s="93">
        <f t="shared" si="11"/>
        <v>0</v>
      </c>
      <c r="O156" s="93">
        <f t="shared" si="12"/>
        <v>0</v>
      </c>
      <c r="P156" s="82" t="s">
        <v>53</v>
      </c>
      <c r="Q156" s="99" t="s">
        <v>54</v>
      </c>
    </row>
    <row r="157" customHeight="1" outlineLevel="2" spans="1:17">
      <c r="A157" s="82" t="s">
        <v>344</v>
      </c>
      <c r="B157" s="83" t="s">
        <v>18</v>
      </c>
      <c r="C157" s="82" t="s">
        <v>341</v>
      </c>
      <c r="D157" s="82" t="s">
        <v>342</v>
      </c>
      <c r="E157" s="84" t="s">
        <v>325</v>
      </c>
      <c r="F157" s="82" t="s">
        <v>14</v>
      </c>
      <c r="G157" s="85">
        <v>1</v>
      </c>
      <c r="H157" s="85">
        <v>1200</v>
      </c>
      <c r="I157" s="85"/>
      <c r="J157" s="85"/>
      <c r="K157" s="92">
        <f t="shared" si="9"/>
        <v>1</v>
      </c>
      <c r="L157" s="85">
        <f t="shared" si="10"/>
        <v>1200</v>
      </c>
      <c r="M157" s="85">
        <v>1200</v>
      </c>
      <c r="N157" s="93">
        <f t="shared" si="11"/>
        <v>0</v>
      </c>
      <c r="O157" s="93">
        <f t="shared" si="12"/>
        <v>0</v>
      </c>
      <c r="P157" s="82" t="s">
        <v>53</v>
      </c>
      <c r="Q157" s="99" t="s">
        <v>54</v>
      </c>
    </row>
    <row r="158" customHeight="1" outlineLevel="2" spans="1:17">
      <c r="A158" s="82" t="s">
        <v>345</v>
      </c>
      <c r="B158" s="83" t="s">
        <v>18</v>
      </c>
      <c r="C158" s="82" t="s">
        <v>341</v>
      </c>
      <c r="D158" s="82" t="s">
        <v>342</v>
      </c>
      <c r="E158" s="84" t="s">
        <v>325</v>
      </c>
      <c r="F158" s="82" t="s">
        <v>14</v>
      </c>
      <c r="G158" s="85">
        <v>1</v>
      </c>
      <c r="H158" s="85">
        <v>1200</v>
      </c>
      <c r="I158" s="85"/>
      <c r="J158" s="85"/>
      <c r="K158" s="92">
        <f t="shared" si="9"/>
        <v>1</v>
      </c>
      <c r="L158" s="85">
        <f t="shared" si="10"/>
        <v>1200</v>
      </c>
      <c r="M158" s="85">
        <v>1200</v>
      </c>
      <c r="N158" s="93">
        <f t="shared" si="11"/>
        <v>0</v>
      </c>
      <c r="O158" s="93">
        <f t="shared" si="12"/>
        <v>0</v>
      </c>
      <c r="P158" s="82" t="s">
        <v>53</v>
      </c>
      <c r="Q158" s="99" t="s">
        <v>54</v>
      </c>
    </row>
    <row r="159" customHeight="1" outlineLevel="2" spans="1:17">
      <c r="A159" s="82" t="s">
        <v>346</v>
      </c>
      <c r="B159" s="83" t="s">
        <v>18</v>
      </c>
      <c r="C159" s="82" t="s">
        <v>341</v>
      </c>
      <c r="D159" s="82" t="s">
        <v>342</v>
      </c>
      <c r="E159" s="84" t="s">
        <v>325</v>
      </c>
      <c r="F159" s="82" t="s">
        <v>14</v>
      </c>
      <c r="G159" s="85">
        <v>1</v>
      </c>
      <c r="H159" s="85">
        <v>1200</v>
      </c>
      <c r="I159" s="85"/>
      <c r="J159" s="85"/>
      <c r="K159" s="92">
        <f t="shared" si="9"/>
        <v>1</v>
      </c>
      <c r="L159" s="85">
        <f t="shared" si="10"/>
        <v>1200</v>
      </c>
      <c r="M159" s="85">
        <v>1200</v>
      </c>
      <c r="N159" s="93">
        <f t="shared" si="11"/>
        <v>0</v>
      </c>
      <c r="O159" s="93">
        <f t="shared" si="12"/>
        <v>0</v>
      </c>
      <c r="P159" s="82" t="s">
        <v>53</v>
      </c>
      <c r="Q159" s="99" t="s">
        <v>54</v>
      </c>
    </row>
    <row r="160" customHeight="1" outlineLevel="2" spans="1:17">
      <c r="A160" s="82" t="s">
        <v>347</v>
      </c>
      <c r="B160" s="83" t="s">
        <v>18</v>
      </c>
      <c r="C160" s="82" t="s">
        <v>348</v>
      </c>
      <c r="D160" s="82" t="s">
        <v>171</v>
      </c>
      <c r="E160" s="84" t="s">
        <v>349</v>
      </c>
      <c r="F160" s="82" t="s">
        <v>14</v>
      </c>
      <c r="G160" s="85">
        <v>1</v>
      </c>
      <c r="H160" s="85">
        <v>1500</v>
      </c>
      <c r="I160" s="85"/>
      <c r="J160" s="85"/>
      <c r="K160" s="92">
        <f t="shared" si="9"/>
        <v>1</v>
      </c>
      <c r="L160" s="85">
        <f t="shared" si="10"/>
        <v>1500</v>
      </c>
      <c r="M160" s="85">
        <v>1500</v>
      </c>
      <c r="N160" s="93">
        <f t="shared" si="11"/>
        <v>0</v>
      </c>
      <c r="O160" s="93">
        <f t="shared" si="12"/>
        <v>0</v>
      </c>
      <c r="P160" s="82" t="s">
        <v>53</v>
      </c>
      <c r="Q160" s="99" t="s">
        <v>54</v>
      </c>
    </row>
    <row r="161" customHeight="1" outlineLevel="2" spans="1:17">
      <c r="A161" s="82" t="s">
        <v>350</v>
      </c>
      <c r="B161" s="83" t="s">
        <v>18</v>
      </c>
      <c r="C161" s="82" t="s">
        <v>351</v>
      </c>
      <c r="D161" s="82" t="s">
        <v>171</v>
      </c>
      <c r="E161" s="84" t="s">
        <v>352</v>
      </c>
      <c r="F161" s="82" t="s">
        <v>14</v>
      </c>
      <c r="G161" s="85">
        <v>1</v>
      </c>
      <c r="H161" s="85">
        <v>1500</v>
      </c>
      <c r="I161" s="85"/>
      <c r="J161" s="85"/>
      <c r="K161" s="92">
        <f t="shared" si="9"/>
        <v>1</v>
      </c>
      <c r="L161" s="85">
        <f t="shared" si="10"/>
        <v>1500</v>
      </c>
      <c r="M161" s="85">
        <v>1500</v>
      </c>
      <c r="N161" s="93">
        <f t="shared" si="11"/>
        <v>0</v>
      </c>
      <c r="O161" s="93">
        <f t="shared" si="12"/>
        <v>0</v>
      </c>
      <c r="P161" s="82" t="s">
        <v>53</v>
      </c>
      <c r="Q161" s="99" t="s">
        <v>54</v>
      </c>
    </row>
    <row r="162" customHeight="1" outlineLevel="2" spans="1:17">
      <c r="A162" s="82" t="s">
        <v>353</v>
      </c>
      <c r="B162" s="83" t="s">
        <v>18</v>
      </c>
      <c r="C162" s="82" t="s">
        <v>354</v>
      </c>
      <c r="D162" s="82" t="s">
        <v>355</v>
      </c>
      <c r="E162" s="84" t="s">
        <v>356</v>
      </c>
      <c r="F162" s="82" t="s">
        <v>14</v>
      </c>
      <c r="G162" s="85">
        <v>1</v>
      </c>
      <c r="H162" s="85">
        <v>7800</v>
      </c>
      <c r="I162" s="85"/>
      <c r="J162" s="85"/>
      <c r="K162" s="92">
        <f t="shared" si="9"/>
        <v>1</v>
      </c>
      <c r="L162" s="85">
        <f t="shared" si="10"/>
        <v>7800</v>
      </c>
      <c r="M162" s="85">
        <v>7800</v>
      </c>
      <c r="N162" s="93">
        <f t="shared" si="11"/>
        <v>0</v>
      </c>
      <c r="O162" s="93">
        <f t="shared" si="12"/>
        <v>0</v>
      </c>
      <c r="P162" s="82" t="s">
        <v>53</v>
      </c>
      <c r="Q162" s="99" t="s">
        <v>54</v>
      </c>
    </row>
    <row r="163" customHeight="1" outlineLevel="2" spans="1:17">
      <c r="A163" s="82" t="s">
        <v>357</v>
      </c>
      <c r="B163" s="83" t="s">
        <v>18</v>
      </c>
      <c r="C163" s="82" t="s">
        <v>341</v>
      </c>
      <c r="D163" s="82" t="s">
        <v>358</v>
      </c>
      <c r="E163" s="84" t="s">
        <v>356</v>
      </c>
      <c r="F163" s="82" t="s">
        <v>14</v>
      </c>
      <c r="G163" s="85">
        <v>1</v>
      </c>
      <c r="H163" s="85">
        <v>1400</v>
      </c>
      <c r="I163" s="85"/>
      <c r="J163" s="85"/>
      <c r="K163" s="92">
        <f t="shared" si="9"/>
        <v>1</v>
      </c>
      <c r="L163" s="85">
        <f t="shared" si="10"/>
        <v>1400</v>
      </c>
      <c r="M163" s="85">
        <v>1400</v>
      </c>
      <c r="N163" s="93">
        <f t="shared" si="11"/>
        <v>0</v>
      </c>
      <c r="O163" s="93">
        <f t="shared" si="12"/>
        <v>0</v>
      </c>
      <c r="P163" s="82" t="s">
        <v>53</v>
      </c>
      <c r="Q163" s="99" t="s">
        <v>54</v>
      </c>
    </row>
    <row r="164" customHeight="1" outlineLevel="2" spans="1:17">
      <c r="A164" s="82" t="s">
        <v>359</v>
      </c>
      <c r="B164" s="83" t="s">
        <v>18</v>
      </c>
      <c r="C164" s="82" t="s">
        <v>360</v>
      </c>
      <c r="D164" s="82" t="s">
        <v>361</v>
      </c>
      <c r="E164" s="84" t="s">
        <v>362</v>
      </c>
      <c r="F164" s="82" t="s">
        <v>14</v>
      </c>
      <c r="G164" s="85">
        <v>1</v>
      </c>
      <c r="H164" s="85">
        <v>1840</v>
      </c>
      <c r="I164" s="85"/>
      <c r="J164" s="85"/>
      <c r="K164" s="92">
        <f t="shared" si="9"/>
        <v>1</v>
      </c>
      <c r="L164" s="85">
        <f t="shared" si="10"/>
        <v>1840</v>
      </c>
      <c r="M164" s="85">
        <v>1840</v>
      </c>
      <c r="N164" s="93">
        <f t="shared" si="11"/>
        <v>0</v>
      </c>
      <c r="O164" s="93">
        <f t="shared" si="12"/>
        <v>0</v>
      </c>
      <c r="P164" s="82" t="s">
        <v>53</v>
      </c>
      <c r="Q164" s="99" t="s">
        <v>54</v>
      </c>
    </row>
    <row r="165" customHeight="1" outlineLevel="2" spans="1:17">
      <c r="A165" s="82" t="s">
        <v>363</v>
      </c>
      <c r="B165" s="83" t="s">
        <v>18</v>
      </c>
      <c r="C165" s="82" t="s">
        <v>351</v>
      </c>
      <c r="D165" s="82" t="s">
        <v>364</v>
      </c>
      <c r="E165" s="84" t="s">
        <v>365</v>
      </c>
      <c r="F165" s="82" t="s">
        <v>14</v>
      </c>
      <c r="G165" s="85">
        <v>1</v>
      </c>
      <c r="H165" s="85">
        <v>1650</v>
      </c>
      <c r="I165" s="85"/>
      <c r="J165" s="85"/>
      <c r="K165" s="92">
        <f t="shared" ref="K165:K228" si="13">G165+I165</f>
        <v>1</v>
      </c>
      <c r="L165" s="85">
        <f t="shared" ref="L165:L228" si="14">H165+J165</f>
        <v>1650</v>
      </c>
      <c r="M165" s="85">
        <v>1650</v>
      </c>
      <c r="N165" s="93">
        <f t="shared" ref="N165:N228" si="15">H165-M165</f>
        <v>0</v>
      </c>
      <c r="O165" s="93">
        <f t="shared" ref="O165:O228" si="16">N165</f>
        <v>0</v>
      </c>
      <c r="P165" s="82" t="s">
        <v>53</v>
      </c>
      <c r="Q165" s="99" t="s">
        <v>54</v>
      </c>
    </row>
    <row r="166" customHeight="1" outlineLevel="2" spans="1:17">
      <c r="A166" s="82" t="s">
        <v>366</v>
      </c>
      <c r="B166" s="83" t="s">
        <v>18</v>
      </c>
      <c r="C166" s="82" t="s">
        <v>367</v>
      </c>
      <c r="D166" s="82" t="s">
        <v>368</v>
      </c>
      <c r="E166" s="84" t="s">
        <v>369</v>
      </c>
      <c r="F166" s="82" t="s">
        <v>14</v>
      </c>
      <c r="G166" s="85">
        <v>1</v>
      </c>
      <c r="H166" s="85">
        <v>3988</v>
      </c>
      <c r="I166" s="85"/>
      <c r="J166" s="85"/>
      <c r="K166" s="92">
        <f t="shared" si="13"/>
        <v>1</v>
      </c>
      <c r="L166" s="85">
        <f t="shared" si="14"/>
        <v>3988</v>
      </c>
      <c r="M166" s="85">
        <v>3988</v>
      </c>
      <c r="N166" s="93">
        <f t="shared" si="15"/>
        <v>0</v>
      </c>
      <c r="O166" s="93">
        <f t="shared" si="16"/>
        <v>0</v>
      </c>
      <c r="P166" s="82" t="s">
        <v>53</v>
      </c>
      <c r="Q166" s="99" t="s">
        <v>54</v>
      </c>
    </row>
    <row r="167" customHeight="1" outlineLevel="2" spans="1:17">
      <c r="A167" s="82" t="s">
        <v>370</v>
      </c>
      <c r="B167" s="83" t="s">
        <v>18</v>
      </c>
      <c r="C167" s="82" t="s">
        <v>341</v>
      </c>
      <c r="D167" s="82" t="s">
        <v>371</v>
      </c>
      <c r="E167" s="84" t="s">
        <v>372</v>
      </c>
      <c r="F167" s="82" t="s">
        <v>14</v>
      </c>
      <c r="G167" s="85">
        <v>1</v>
      </c>
      <c r="H167" s="85">
        <v>1500</v>
      </c>
      <c r="I167" s="85"/>
      <c r="J167" s="85"/>
      <c r="K167" s="92">
        <f t="shared" si="13"/>
        <v>1</v>
      </c>
      <c r="L167" s="85">
        <f t="shared" si="14"/>
        <v>1500</v>
      </c>
      <c r="M167" s="85">
        <v>1500</v>
      </c>
      <c r="N167" s="93">
        <f t="shared" si="15"/>
        <v>0</v>
      </c>
      <c r="O167" s="93">
        <f t="shared" si="16"/>
        <v>0</v>
      </c>
      <c r="P167" s="82" t="s">
        <v>53</v>
      </c>
      <c r="Q167" s="99" t="s">
        <v>54</v>
      </c>
    </row>
    <row r="168" customHeight="1" outlineLevel="2" spans="1:17">
      <c r="A168" s="82" t="s">
        <v>373</v>
      </c>
      <c r="B168" s="83" t="s">
        <v>18</v>
      </c>
      <c r="C168" s="82" t="s">
        <v>341</v>
      </c>
      <c r="D168" s="82" t="s">
        <v>374</v>
      </c>
      <c r="E168" s="84" t="s">
        <v>372</v>
      </c>
      <c r="F168" s="82" t="s">
        <v>14</v>
      </c>
      <c r="G168" s="85">
        <v>1</v>
      </c>
      <c r="H168" s="85">
        <v>2000</v>
      </c>
      <c r="I168" s="85"/>
      <c r="J168" s="85"/>
      <c r="K168" s="92">
        <f t="shared" si="13"/>
        <v>1</v>
      </c>
      <c r="L168" s="85">
        <f t="shared" si="14"/>
        <v>2000</v>
      </c>
      <c r="M168" s="85">
        <v>2000</v>
      </c>
      <c r="N168" s="93">
        <f t="shared" si="15"/>
        <v>0</v>
      </c>
      <c r="O168" s="93">
        <f t="shared" si="16"/>
        <v>0</v>
      </c>
      <c r="P168" s="82" t="s">
        <v>53</v>
      </c>
      <c r="Q168" s="99" t="s">
        <v>54</v>
      </c>
    </row>
    <row r="169" customHeight="1" outlineLevel="2" spans="1:17">
      <c r="A169" s="82" t="s">
        <v>375</v>
      </c>
      <c r="B169" s="83" t="s">
        <v>18</v>
      </c>
      <c r="C169" s="82" t="s">
        <v>341</v>
      </c>
      <c r="D169" s="82" t="s">
        <v>374</v>
      </c>
      <c r="E169" s="84" t="s">
        <v>372</v>
      </c>
      <c r="F169" s="82" t="s">
        <v>14</v>
      </c>
      <c r="G169" s="85">
        <v>1</v>
      </c>
      <c r="H169" s="85">
        <v>2000</v>
      </c>
      <c r="I169" s="85"/>
      <c r="J169" s="85"/>
      <c r="K169" s="92">
        <f t="shared" si="13"/>
        <v>1</v>
      </c>
      <c r="L169" s="85">
        <f t="shared" si="14"/>
        <v>2000</v>
      </c>
      <c r="M169" s="85">
        <v>2000</v>
      </c>
      <c r="N169" s="93">
        <f t="shared" si="15"/>
        <v>0</v>
      </c>
      <c r="O169" s="93">
        <f t="shared" si="16"/>
        <v>0</v>
      </c>
      <c r="P169" s="82" t="s">
        <v>53</v>
      </c>
      <c r="Q169" s="99" t="s">
        <v>54</v>
      </c>
    </row>
    <row r="170" customHeight="1" outlineLevel="2" spans="1:17">
      <c r="A170" s="82" t="s">
        <v>376</v>
      </c>
      <c r="B170" s="83" t="s">
        <v>18</v>
      </c>
      <c r="C170" s="82" t="s">
        <v>341</v>
      </c>
      <c r="D170" s="82" t="s">
        <v>374</v>
      </c>
      <c r="E170" s="84" t="s">
        <v>372</v>
      </c>
      <c r="F170" s="82" t="s">
        <v>14</v>
      </c>
      <c r="G170" s="85">
        <v>1</v>
      </c>
      <c r="H170" s="85">
        <v>2000</v>
      </c>
      <c r="I170" s="85"/>
      <c r="J170" s="85"/>
      <c r="K170" s="92">
        <f t="shared" si="13"/>
        <v>1</v>
      </c>
      <c r="L170" s="85">
        <f t="shared" si="14"/>
        <v>2000</v>
      </c>
      <c r="M170" s="85">
        <v>2000</v>
      </c>
      <c r="N170" s="93">
        <f t="shared" si="15"/>
        <v>0</v>
      </c>
      <c r="O170" s="93">
        <f t="shared" si="16"/>
        <v>0</v>
      </c>
      <c r="P170" s="82" t="s">
        <v>53</v>
      </c>
      <c r="Q170" s="99" t="s">
        <v>54</v>
      </c>
    </row>
    <row r="171" customHeight="1" outlineLevel="2" spans="1:17">
      <c r="A171" s="82" t="s">
        <v>377</v>
      </c>
      <c r="B171" s="83" t="s">
        <v>18</v>
      </c>
      <c r="C171" s="82" t="s">
        <v>341</v>
      </c>
      <c r="D171" s="82" t="s">
        <v>374</v>
      </c>
      <c r="E171" s="84" t="s">
        <v>372</v>
      </c>
      <c r="F171" s="82" t="s">
        <v>14</v>
      </c>
      <c r="G171" s="85">
        <v>1</v>
      </c>
      <c r="H171" s="85">
        <v>2000</v>
      </c>
      <c r="I171" s="85"/>
      <c r="J171" s="85"/>
      <c r="K171" s="92">
        <f t="shared" si="13"/>
        <v>1</v>
      </c>
      <c r="L171" s="85">
        <f t="shared" si="14"/>
        <v>2000</v>
      </c>
      <c r="M171" s="85">
        <v>2000</v>
      </c>
      <c r="N171" s="93">
        <f t="shared" si="15"/>
        <v>0</v>
      </c>
      <c r="O171" s="93">
        <f t="shared" si="16"/>
        <v>0</v>
      </c>
      <c r="P171" s="82" t="s">
        <v>53</v>
      </c>
      <c r="Q171" s="99" t="s">
        <v>54</v>
      </c>
    </row>
    <row r="172" customHeight="1" outlineLevel="2" spans="1:17">
      <c r="A172" s="82" t="s">
        <v>378</v>
      </c>
      <c r="B172" s="83" t="s">
        <v>18</v>
      </c>
      <c r="C172" s="82" t="s">
        <v>341</v>
      </c>
      <c r="D172" s="82" t="s">
        <v>374</v>
      </c>
      <c r="E172" s="84" t="s">
        <v>372</v>
      </c>
      <c r="F172" s="82" t="s">
        <v>14</v>
      </c>
      <c r="G172" s="85">
        <v>1</v>
      </c>
      <c r="H172" s="85">
        <v>2000</v>
      </c>
      <c r="I172" s="85"/>
      <c r="J172" s="85"/>
      <c r="K172" s="92">
        <f t="shared" si="13"/>
        <v>1</v>
      </c>
      <c r="L172" s="85">
        <f t="shared" si="14"/>
        <v>2000</v>
      </c>
      <c r="M172" s="85">
        <v>2000</v>
      </c>
      <c r="N172" s="93">
        <f t="shared" si="15"/>
        <v>0</v>
      </c>
      <c r="O172" s="93">
        <f t="shared" si="16"/>
        <v>0</v>
      </c>
      <c r="P172" s="82" t="s">
        <v>53</v>
      </c>
      <c r="Q172" s="99" t="s">
        <v>54</v>
      </c>
    </row>
    <row r="173" customHeight="1" outlineLevel="2" spans="1:17">
      <c r="A173" s="82" t="s">
        <v>379</v>
      </c>
      <c r="B173" s="83" t="s">
        <v>18</v>
      </c>
      <c r="C173" s="82" t="s">
        <v>341</v>
      </c>
      <c r="D173" s="82" t="s">
        <v>374</v>
      </c>
      <c r="E173" s="84" t="s">
        <v>372</v>
      </c>
      <c r="F173" s="82" t="s">
        <v>14</v>
      </c>
      <c r="G173" s="85">
        <v>1</v>
      </c>
      <c r="H173" s="85">
        <v>2000</v>
      </c>
      <c r="I173" s="85"/>
      <c r="J173" s="85"/>
      <c r="K173" s="92">
        <f t="shared" si="13"/>
        <v>1</v>
      </c>
      <c r="L173" s="85">
        <f t="shared" si="14"/>
        <v>2000</v>
      </c>
      <c r="M173" s="85">
        <v>2000</v>
      </c>
      <c r="N173" s="93">
        <f t="shared" si="15"/>
        <v>0</v>
      </c>
      <c r="O173" s="93">
        <f t="shared" si="16"/>
        <v>0</v>
      </c>
      <c r="P173" s="82" t="s">
        <v>53</v>
      </c>
      <c r="Q173" s="99" t="s">
        <v>54</v>
      </c>
    </row>
    <row r="174" customHeight="1" outlineLevel="2" spans="1:17">
      <c r="A174" s="82" t="s">
        <v>380</v>
      </c>
      <c r="B174" s="83" t="s">
        <v>18</v>
      </c>
      <c r="C174" s="82" t="s">
        <v>381</v>
      </c>
      <c r="D174" s="82" t="s">
        <v>53</v>
      </c>
      <c r="E174" s="84" t="s">
        <v>382</v>
      </c>
      <c r="F174" s="82" t="s">
        <v>14</v>
      </c>
      <c r="G174" s="85">
        <v>1</v>
      </c>
      <c r="H174" s="85">
        <v>3200</v>
      </c>
      <c r="I174" s="85"/>
      <c r="J174" s="85"/>
      <c r="K174" s="92">
        <f t="shared" si="13"/>
        <v>1</v>
      </c>
      <c r="L174" s="85">
        <f t="shared" si="14"/>
        <v>3200</v>
      </c>
      <c r="M174" s="85">
        <v>3200</v>
      </c>
      <c r="N174" s="93">
        <f t="shared" si="15"/>
        <v>0</v>
      </c>
      <c r="O174" s="93">
        <f t="shared" si="16"/>
        <v>0</v>
      </c>
      <c r="P174" s="82" t="s">
        <v>53</v>
      </c>
      <c r="Q174" s="99" t="s">
        <v>54</v>
      </c>
    </row>
    <row r="175" customHeight="1" outlineLevel="2" spans="1:17">
      <c r="A175" s="82" t="s">
        <v>383</v>
      </c>
      <c r="B175" s="83" t="s">
        <v>18</v>
      </c>
      <c r="C175" s="82" t="s">
        <v>384</v>
      </c>
      <c r="D175" s="82" t="s">
        <v>53</v>
      </c>
      <c r="E175" s="84" t="s">
        <v>382</v>
      </c>
      <c r="F175" s="82" t="s">
        <v>14</v>
      </c>
      <c r="G175" s="85">
        <v>1</v>
      </c>
      <c r="H175" s="85">
        <v>4800</v>
      </c>
      <c r="I175" s="85"/>
      <c r="J175" s="85"/>
      <c r="K175" s="92">
        <f t="shared" si="13"/>
        <v>1</v>
      </c>
      <c r="L175" s="85">
        <f t="shared" si="14"/>
        <v>4800</v>
      </c>
      <c r="M175" s="85">
        <v>4800</v>
      </c>
      <c r="N175" s="93">
        <f t="shared" si="15"/>
        <v>0</v>
      </c>
      <c r="O175" s="93">
        <f t="shared" si="16"/>
        <v>0</v>
      </c>
      <c r="P175" s="82" t="s">
        <v>53</v>
      </c>
      <c r="Q175" s="99" t="s">
        <v>54</v>
      </c>
    </row>
    <row r="176" customHeight="1" outlineLevel="2" spans="1:17">
      <c r="A176" s="82" t="s">
        <v>385</v>
      </c>
      <c r="B176" s="83" t="s">
        <v>18</v>
      </c>
      <c r="C176" s="82" t="s">
        <v>386</v>
      </c>
      <c r="D176" s="82" t="s">
        <v>387</v>
      </c>
      <c r="E176" s="84" t="s">
        <v>382</v>
      </c>
      <c r="F176" s="82" t="s">
        <v>14</v>
      </c>
      <c r="G176" s="85">
        <v>1</v>
      </c>
      <c r="H176" s="85">
        <v>9200</v>
      </c>
      <c r="I176" s="85"/>
      <c r="J176" s="85"/>
      <c r="K176" s="92">
        <f t="shared" si="13"/>
        <v>1</v>
      </c>
      <c r="L176" s="85">
        <f t="shared" si="14"/>
        <v>9200</v>
      </c>
      <c r="M176" s="85">
        <v>9200</v>
      </c>
      <c r="N176" s="93">
        <f t="shared" si="15"/>
        <v>0</v>
      </c>
      <c r="O176" s="93">
        <f t="shared" si="16"/>
        <v>0</v>
      </c>
      <c r="P176" s="82" t="s">
        <v>53</v>
      </c>
      <c r="Q176" s="99" t="s">
        <v>54</v>
      </c>
    </row>
    <row r="177" customHeight="1" outlineLevel="2" spans="1:17">
      <c r="A177" s="82" t="s">
        <v>388</v>
      </c>
      <c r="B177" s="83" t="s">
        <v>18</v>
      </c>
      <c r="C177" s="82" t="s">
        <v>389</v>
      </c>
      <c r="D177" s="82" t="s">
        <v>53</v>
      </c>
      <c r="E177" s="84" t="s">
        <v>390</v>
      </c>
      <c r="F177" s="82" t="s">
        <v>14</v>
      </c>
      <c r="G177" s="85">
        <v>1</v>
      </c>
      <c r="H177" s="85">
        <v>47332</v>
      </c>
      <c r="I177" s="85"/>
      <c r="J177" s="85"/>
      <c r="K177" s="92">
        <f t="shared" si="13"/>
        <v>1</v>
      </c>
      <c r="L177" s="85">
        <f t="shared" si="14"/>
        <v>47332</v>
      </c>
      <c r="M177" s="85">
        <v>47332</v>
      </c>
      <c r="N177" s="93">
        <f t="shared" si="15"/>
        <v>0</v>
      </c>
      <c r="O177" s="93">
        <f t="shared" si="16"/>
        <v>0</v>
      </c>
      <c r="P177" s="82" t="s">
        <v>53</v>
      </c>
      <c r="Q177" s="99" t="s">
        <v>54</v>
      </c>
    </row>
    <row r="178" customHeight="1" outlineLevel="2" spans="1:17">
      <c r="A178" s="82" t="s">
        <v>391</v>
      </c>
      <c r="B178" s="83" t="s">
        <v>18</v>
      </c>
      <c r="C178" s="82" t="s">
        <v>392</v>
      </c>
      <c r="D178" s="82" t="s">
        <v>393</v>
      </c>
      <c r="E178" s="84" t="s">
        <v>394</v>
      </c>
      <c r="F178" s="82" t="s">
        <v>14</v>
      </c>
      <c r="G178" s="85">
        <v>1</v>
      </c>
      <c r="H178" s="85">
        <v>3180</v>
      </c>
      <c r="I178" s="85"/>
      <c r="J178" s="85"/>
      <c r="K178" s="92">
        <f t="shared" si="13"/>
        <v>1</v>
      </c>
      <c r="L178" s="85">
        <f t="shared" si="14"/>
        <v>3180</v>
      </c>
      <c r="M178" s="85">
        <v>3180</v>
      </c>
      <c r="N178" s="93">
        <f t="shared" si="15"/>
        <v>0</v>
      </c>
      <c r="O178" s="93">
        <f t="shared" si="16"/>
        <v>0</v>
      </c>
      <c r="P178" s="82" t="s">
        <v>53</v>
      </c>
      <c r="Q178" s="99" t="s">
        <v>54</v>
      </c>
    </row>
    <row r="179" customHeight="1" outlineLevel="2" spans="1:17">
      <c r="A179" s="82" t="s">
        <v>395</v>
      </c>
      <c r="B179" s="83" t="s">
        <v>18</v>
      </c>
      <c r="C179" s="82" t="s">
        <v>396</v>
      </c>
      <c r="D179" s="82" t="s">
        <v>397</v>
      </c>
      <c r="E179" s="84" t="s">
        <v>398</v>
      </c>
      <c r="F179" s="82" t="s">
        <v>14</v>
      </c>
      <c r="G179" s="85">
        <v>1</v>
      </c>
      <c r="H179" s="85">
        <v>2900</v>
      </c>
      <c r="I179" s="85"/>
      <c r="J179" s="85"/>
      <c r="K179" s="92">
        <f t="shared" si="13"/>
        <v>1</v>
      </c>
      <c r="L179" s="85">
        <f t="shared" si="14"/>
        <v>2900</v>
      </c>
      <c r="M179" s="85">
        <v>2900</v>
      </c>
      <c r="N179" s="93">
        <f t="shared" si="15"/>
        <v>0</v>
      </c>
      <c r="O179" s="93">
        <f t="shared" si="16"/>
        <v>0</v>
      </c>
      <c r="P179" s="82" t="s">
        <v>53</v>
      </c>
      <c r="Q179" s="99" t="s">
        <v>54</v>
      </c>
    </row>
    <row r="180" customHeight="1" outlineLevel="2" spans="1:17">
      <c r="A180" s="82" t="s">
        <v>399</v>
      </c>
      <c r="B180" s="83" t="s">
        <v>18</v>
      </c>
      <c r="C180" s="82" t="s">
        <v>400</v>
      </c>
      <c r="D180" s="82" t="s">
        <v>401</v>
      </c>
      <c r="E180" s="84" t="s">
        <v>402</v>
      </c>
      <c r="F180" s="82" t="s">
        <v>14</v>
      </c>
      <c r="G180" s="85">
        <v>1</v>
      </c>
      <c r="H180" s="85">
        <v>4500</v>
      </c>
      <c r="I180" s="85"/>
      <c r="J180" s="85"/>
      <c r="K180" s="92">
        <f t="shared" si="13"/>
        <v>1</v>
      </c>
      <c r="L180" s="85">
        <f t="shared" si="14"/>
        <v>4500</v>
      </c>
      <c r="M180" s="85">
        <v>4500</v>
      </c>
      <c r="N180" s="93">
        <f t="shared" si="15"/>
        <v>0</v>
      </c>
      <c r="O180" s="93">
        <f t="shared" si="16"/>
        <v>0</v>
      </c>
      <c r="P180" s="82" t="s">
        <v>53</v>
      </c>
      <c r="Q180" s="99" t="s">
        <v>54</v>
      </c>
    </row>
    <row r="181" customHeight="1" outlineLevel="2" spans="1:17">
      <c r="A181" s="82" t="s">
        <v>403</v>
      </c>
      <c r="B181" s="83" t="s">
        <v>18</v>
      </c>
      <c r="C181" s="82" t="s">
        <v>404</v>
      </c>
      <c r="D181" s="82" t="s">
        <v>405</v>
      </c>
      <c r="E181" s="84" t="s">
        <v>402</v>
      </c>
      <c r="F181" s="82" t="s">
        <v>14</v>
      </c>
      <c r="G181" s="85">
        <v>1</v>
      </c>
      <c r="H181" s="85">
        <v>4800</v>
      </c>
      <c r="I181" s="85"/>
      <c r="J181" s="85"/>
      <c r="K181" s="92">
        <f t="shared" si="13"/>
        <v>1</v>
      </c>
      <c r="L181" s="85">
        <f t="shared" si="14"/>
        <v>4800</v>
      </c>
      <c r="M181" s="85">
        <v>4800</v>
      </c>
      <c r="N181" s="93">
        <f t="shared" si="15"/>
        <v>0</v>
      </c>
      <c r="O181" s="93">
        <f t="shared" si="16"/>
        <v>0</v>
      </c>
      <c r="P181" s="82" t="s">
        <v>53</v>
      </c>
      <c r="Q181" s="99" t="s">
        <v>54</v>
      </c>
    </row>
    <row r="182" customHeight="1" outlineLevel="2" spans="1:17">
      <c r="A182" s="82" t="s">
        <v>406</v>
      </c>
      <c r="B182" s="83" t="s">
        <v>18</v>
      </c>
      <c r="C182" s="82" t="s">
        <v>407</v>
      </c>
      <c r="D182" s="82" t="s">
        <v>408</v>
      </c>
      <c r="E182" s="84" t="s">
        <v>402</v>
      </c>
      <c r="F182" s="82" t="s">
        <v>14</v>
      </c>
      <c r="G182" s="85">
        <v>1</v>
      </c>
      <c r="H182" s="85">
        <v>6300</v>
      </c>
      <c r="I182" s="85"/>
      <c r="J182" s="85"/>
      <c r="K182" s="92">
        <f t="shared" si="13"/>
        <v>1</v>
      </c>
      <c r="L182" s="85">
        <f t="shared" si="14"/>
        <v>6300</v>
      </c>
      <c r="M182" s="85">
        <v>6300</v>
      </c>
      <c r="N182" s="93">
        <f t="shared" si="15"/>
        <v>0</v>
      </c>
      <c r="O182" s="93">
        <f t="shared" si="16"/>
        <v>0</v>
      </c>
      <c r="P182" s="82" t="s">
        <v>53</v>
      </c>
      <c r="Q182" s="99" t="s">
        <v>54</v>
      </c>
    </row>
    <row r="183" customHeight="1" outlineLevel="2" spans="1:17">
      <c r="A183" s="82" t="s">
        <v>409</v>
      </c>
      <c r="B183" s="83" t="s">
        <v>18</v>
      </c>
      <c r="C183" s="82" t="s">
        <v>410</v>
      </c>
      <c r="D183" s="82" t="s">
        <v>411</v>
      </c>
      <c r="E183" s="84" t="s">
        <v>402</v>
      </c>
      <c r="F183" s="82" t="s">
        <v>14</v>
      </c>
      <c r="G183" s="85">
        <v>1</v>
      </c>
      <c r="H183" s="85">
        <v>1650</v>
      </c>
      <c r="I183" s="85"/>
      <c r="J183" s="85"/>
      <c r="K183" s="92">
        <f t="shared" si="13"/>
        <v>1</v>
      </c>
      <c r="L183" s="85">
        <f t="shared" si="14"/>
        <v>1650</v>
      </c>
      <c r="M183" s="85">
        <v>1650</v>
      </c>
      <c r="N183" s="93">
        <f t="shared" si="15"/>
        <v>0</v>
      </c>
      <c r="O183" s="93">
        <f t="shared" si="16"/>
        <v>0</v>
      </c>
      <c r="P183" s="82" t="s">
        <v>53</v>
      </c>
      <c r="Q183" s="99" t="s">
        <v>54</v>
      </c>
    </row>
    <row r="184" customHeight="1" outlineLevel="2" spans="1:17">
      <c r="A184" s="82" t="s">
        <v>412</v>
      </c>
      <c r="B184" s="83" t="s">
        <v>18</v>
      </c>
      <c r="C184" s="82" t="s">
        <v>413</v>
      </c>
      <c r="D184" s="82" t="s">
        <v>414</v>
      </c>
      <c r="E184" s="84" t="s">
        <v>402</v>
      </c>
      <c r="F184" s="82" t="s">
        <v>14</v>
      </c>
      <c r="G184" s="85">
        <v>1</v>
      </c>
      <c r="H184" s="85">
        <v>2650</v>
      </c>
      <c r="I184" s="85"/>
      <c r="J184" s="85"/>
      <c r="K184" s="92">
        <f t="shared" si="13"/>
        <v>1</v>
      </c>
      <c r="L184" s="85">
        <f t="shared" si="14"/>
        <v>2650</v>
      </c>
      <c r="M184" s="85">
        <v>2650</v>
      </c>
      <c r="N184" s="93">
        <f t="shared" si="15"/>
        <v>0</v>
      </c>
      <c r="O184" s="93">
        <f t="shared" si="16"/>
        <v>0</v>
      </c>
      <c r="P184" s="82" t="s">
        <v>53</v>
      </c>
      <c r="Q184" s="99" t="s">
        <v>54</v>
      </c>
    </row>
    <row r="185" customHeight="1" outlineLevel="2" spans="1:17">
      <c r="A185" s="82" t="s">
        <v>415</v>
      </c>
      <c r="B185" s="83" t="s">
        <v>18</v>
      </c>
      <c r="C185" s="82" t="s">
        <v>404</v>
      </c>
      <c r="D185" s="82" t="s">
        <v>405</v>
      </c>
      <c r="E185" s="84" t="s">
        <v>402</v>
      </c>
      <c r="F185" s="82" t="s">
        <v>14</v>
      </c>
      <c r="G185" s="85">
        <v>1</v>
      </c>
      <c r="H185" s="85">
        <v>4800</v>
      </c>
      <c r="I185" s="85"/>
      <c r="J185" s="85"/>
      <c r="K185" s="92">
        <f t="shared" si="13"/>
        <v>1</v>
      </c>
      <c r="L185" s="85">
        <f t="shared" si="14"/>
        <v>4800</v>
      </c>
      <c r="M185" s="85">
        <v>4800</v>
      </c>
      <c r="N185" s="93">
        <f t="shared" si="15"/>
        <v>0</v>
      </c>
      <c r="O185" s="93">
        <f t="shared" si="16"/>
        <v>0</v>
      </c>
      <c r="P185" s="82" t="s">
        <v>53</v>
      </c>
      <c r="Q185" s="99" t="s">
        <v>54</v>
      </c>
    </row>
    <row r="186" customHeight="1" outlineLevel="2" spans="1:17">
      <c r="A186" s="82" t="s">
        <v>416</v>
      </c>
      <c r="B186" s="83" t="s">
        <v>18</v>
      </c>
      <c r="C186" s="82" t="s">
        <v>410</v>
      </c>
      <c r="D186" s="82" t="s">
        <v>411</v>
      </c>
      <c r="E186" s="84" t="s">
        <v>402</v>
      </c>
      <c r="F186" s="82" t="s">
        <v>14</v>
      </c>
      <c r="G186" s="85">
        <v>1</v>
      </c>
      <c r="H186" s="85">
        <v>1650</v>
      </c>
      <c r="I186" s="85"/>
      <c r="J186" s="85"/>
      <c r="K186" s="92">
        <f t="shared" si="13"/>
        <v>1</v>
      </c>
      <c r="L186" s="85">
        <f t="shared" si="14"/>
        <v>1650</v>
      </c>
      <c r="M186" s="85">
        <v>1650</v>
      </c>
      <c r="N186" s="93">
        <f t="shared" si="15"/>
        <v>0</v>
      </c>
      <c r="O186" s="93">
        <f t="shared" si="16"/>
        <v>0</v>
      </c>
      <c r="P186" s="82" t="s">
        <v>53</v>
      </c>
      <c r="Q186" s="99" t="s">
        <v>54</v>
      </c>
    </row>
    <row r="187" customHeight="1" outlineLevel="2" spans="1:17">
      <c r="A187" s="82" t="s">
        <v>417</v>
      </c>
      <c r="B187" s="83" t="s">
        <v>18</v>
      </c>
      <c r="C187" s="82" t="s">
        <v>418</v>
      </c>
      <c r="D187" s="82" t="s">
        <v>419</v>
      </c>
      <c r="E187" s="84" t="s">
        <v>402</v>
      </c>
      <c r="F187" s="82" t="s">
        <v>14</v>
      </c>
      <c r="G187" s="85">
        <v>1</v>
      </c>
      <c r="H187" s="85">
        <v>3000</v>
      </c>
      <c r="I187" s="85"/>
      <c r="J187" s="85"/>
      <c r="K187" s="92">
        <f t="shared" si="13"/>
        <v>1</v>
      </c>
      <c r="L187" s="85">
        <f t="shared" si="14"/>
        <v>3000</v>
      </c>
      <c r="M187" s="85">
        <v>3000</v>
      </c>
      <c r="N187" s="93">
        <f t="shared" si="15"/>
        <v>0</v>
      </c>
      <c r="O187" s="93">
        <f t="shared" si="16"/>
        <v>0</v>
      </c>
      <c r="P187" s="82" t="s">
        <v>53</v>
      </c>
      <c r="Q187" s="99" t="s">
        <v>54</v>
      </c>
    </row>
    <row r="188" customHeight="1" outlineLevel="2" spans="1:17">
      <c r="A188" s="82" t="s">
        <v>420</v>
      </c>
      <c r="B188" s="83" t="s">
        <v>18</v>
      </c>
      <c r="C188" s="82" t="s">
        <v>413</v>
      </c>
      <c r="D188" s="82" t="s">
        <v>414</v>
      </c>
      <c r="E188" s="84" t="s">
        <v>402</v>
      </c>
      <c r="F188" s="82" t="s">
        <v>14</v>
      </c>
      <c r="G188" s="85">
        <v>1</v>
      </c>
      <c r="H188" s="85">
        <v>2650</v>
      </c>
      <c r="I188" s="85"/>
      <c r="J188" s="85"/>
      <c r="K188" s="92">
        <f t="shared" si="13"/>
        <v>1</v>
      </c>
      <c r="L188" s="85">
        <f t="shared" si="14"/>
        <v>2650</v>
      </c>
      <c r="M188" s="85">
        <v>2650</v>
      </c>
      <c r="N188" s="93">
        <f t="shared" si="15"/>
        <v>0</v>
      </c>
      <c r="O188" s="93">
        <f t="shared" si="16"/>
        <v>0</v>
      </c>
      <c r="P188" s="82" t="s">
        <v>53</v>
      </c>
      <c r="Q188" s="99" t="s">
        <v>54</v>
      </c>
    </row>
    <row r="189" customHeight="1" outlineLevel="2" spans="1:17">
      <c r="A189" s="82" t="s">
        <v>421</v>
      </c>
      <c r="B189" s="83" t="s">
        <v>18</v>
      </c>
      <c r="C189" s="82" t="s">
        <v>341</v>
      </c>
      <c r="D189" s="82" t="s">
        <v>422</v>
      </c>
      <c r="E189" s="84" t="s">
        <v>423</v>
      </c>
      <c r="F189" s="82" t="s">
        <v>14</v>
      </c>
      <c r="G189" s="85">
        <v>1</v>
      </c>
      <c r="H189" s="85">
        <v>1970</v>
      </c>
      <c r="I189" s="85"/>
      <c r="J189" s="85"/>
      <c r="K189" s="92">
        <f t="shared" si="13"/>
        <v>1</v>
      </c>
      <c r="L189" s="85">
        <f t="shared" si="14"/>
        <v>1970</v>
      </c>
      <c r="M189" s="85">
        <v>1970</v>
      </c>
      <c r="N189" s="93">
        <f t="shared" si="15"/>
        <v>0</v>
      </c>
      <c r="O189" s="93">
        <f t="shared" si="16"/>
        <v>0</v>
      </c>
      <c r="P189" s="82" t="s">
        <v>53</v>
      </c>
      <c r="Q189" s="99" t="s">
        <v>54</v>
      </c>
    </row>
    <row r="190" customHeight="1" outlineLevel="2" spans="1:17">
      <c r="A190" s="82" t="s">
        <v>424</v>
      </c>
      <c r="B190" s="83" t="s">
        <v>18</v>
      </c>
      <c r="C190" s="82" t="s">
        <v>425</v>
      </c>
      <c r="D190" s="82" t="s">
        <v>426</v>
      </c>
      <c r="E190" s="84" t="s">
        <v>427</v>
      </c>
      <c r="F190" s="82" t="s">
        <v>14</v>
      </c>
      <c r="G190" s="85">
        <v>1</v>
      </c>
      <c r="H190" s="85">
        <v>1800</v>
      </c>
      <c r="I190" s="85"/>
      <c r="J190" s="85"/>
      <c r="K190" s="92">
        <f t="shared" si="13"/>
        <v>1</v>
      </c>
      <c r="L190" s="85">
        <f t="shared" si="14"/>
        <v>1800</v>
      </c>
      <c r="M190" s="85">
        <v>1800</v>
      </c>
      <c r="N190" s="93">
        <f t="shared" si="15"/>
        <v>0</v>
      </c>
      <c r="O190" s="93">
        <f t="shared" si="16"/>
        <v>0</v>
      </c>
      <c r="P190" s="82" t="s">
        <v>53</v>
      </c>
      <c r="Q190" s="99" t="s">
        <v>54</v>
      </c>
    </row>
    <row r="191" customHeight="1" outlineLevel="2" spans="1:17">
      <c r="A191" s="82" t="s">
        <v>428</v>
      </c>
      <c r="B191" s="83" t="s">
        <v>18</v>
      </c>
      <c r="C191" s="82" t="s">
        <v>429</v>
      </c>
      <c r="D191" s="82" t="s">
        <v>430</v>
      </c>
      <c r="E191" s="84" t="s">
        <v>431</v>
      </c>
      <c r="F191" s="82" t="s">
        <v>14</v>
      </c>
      <c r="G191" s="85">
        <v>1</v>
      </c>
      <c r="H191" s="85">
        <v>32692</v>
      </c>
      <c r="I191" s="85"/>
      <c r="J191" s="85"/>
      <c r="K191" s="92">
        <f t="shared" si="13"/>
        <v>1</v>
      </c>
      <c r="L191" s="85">
        <f t="shared" si="14"/>
        <v>32692</v>
      </c>
      <c r="M191" s="85">
        <v>32692</v>
      </c>
      <c r="N191" s="93">
        <f t="shared" si="15"/>
        <v>0</v>
      </c>
      <c r="O191" s="93">
        <f t="shared" si="16"/>
        <v>0</v>
      </c>
      <c r="P191" s="82" t="s">
        <v>53</v>
      </c>
      <c r="Q191" s="99" t="s">
        <v>54</v>
      </c>
    </row>
    <row r="192" customHeight="1" outlineLevel="2" spans="1:17">
      <c r="A192" s="82" t="s">
        <v>432</v>
      </c>
      <c r="B192" s="83" t="s">
        <v>18</v>
      </c>
      <c r="C192" s="82" t="s">
        <v>433</v>
      </c>
      <c r="D192" s="82" t="s">
        <v>434</v>
      </c>
      <c r="E192" s="84" t="s">
        <v>431</v>
      </c>
      <c r="F192" s="82" t="s">
        <v>14</v>
      </c>
      <c r="G192" s="85">
        <v>1</v>
      </c>
      <c r="H192" s="85">
        <v>859</v>
      </c>
      <c r="I192" s="85"/>
      <c r="J192" s="85"/>
      <c r="K192" s="92">
        <f t="shared" si="13"/>
        <v>1</v>
      </c>
      <c r="L192" s="85">
        <f t="shared" si="14"/>
        <v>859</v>
      </c>
      <c r="M192" s="85">
        <v>859</v>
      </c>
      <c r="N192" s="93">
        <f t="shared" si="15"/>
        <v>0</v>
      </c>
      <c r="O192" s="93">
        <f t="shared" si="16"/>
        <v>0</v>
      </c>
      <c r="P192" s="82" t="s">
        <v>53</v>
      </c>
      <c r="Q192" s="99" t="s">
        <v>54</v>
      </c>
    </row>
    <row r="193" customHeight="1" outlineLevel="2" spans="1:17">
      <c r="A193" s="82" t="s">
        <v>435</v>
      </c>
      <c r="B193" s="83" t="s">
        <v>18</v>
      </c>
      <c r="C193" s="82" t="s">
        <v>433</v>
      </c>
      <c r="D193" s="82" t="s">
        <v>434</v>
      </c>
      <c r="E193" s="84" t="s">
        <v>431</v>
      </c>
      <c r="F193" s="82" t="s">
        <v>14</v>
      </c>
      <c r="G193" s="85">
        <v>1</v>
      </c>
      <c r="H193" s="85">
        <v>859</v>
      </c>
      <c r="I193" s="85"/>
      <c r="J193" s="85"/>
      <c r="K193" s="92">
        <f t="shared" si="13"/>
        <v>1</v>
      </c>
      <c r="L193" s="85">
        <f t="shared" si="14"/>
        <v>859</v>
      </c>
      <c r="M193" s="85">
        <v>859</v>
      </c>
      <c r="N193" s="93">
        <f t="shared" si="15"/>
        <v>0</v>
      </c>
      <c r="O193" s="93">
        <f t="shared" si="16"/>
        <v>0</v>
      </c>
      <c r="P193" s="82" t="s">
        <v>53</v>
      </c>
      <c r="Q193" s="99" t="s">
        <v>54</v>
      </c>
    </row>
    <row r="194" customHeight="1" outlineLevel="2" spans="1:17">
      <c r="A194" s="82" t="s">
        <v>436</v>
      </c>
      <c r="B194" s="83" t="s">
        <v>18</v>
      </c>
      <c r="C194" s="82" t="s">
        <v>351</v>
      </c>
      <c r="D194" s="82" t="s">
        <v>437</v>
      </c>
      <c r="E194" s="84" t="s">
        <v>438</v>
      </c>
      <c r="F194" s="82" t="s">
        <v>14</v>
      </c>
      <c r="G194" s="85">
        <v>1</v>
      </c>
      <c r="H194" s="85">
        <v>880</v>
      </c>
      <c r="I194" s="85"/>
      <c r="J194" s="85"/>
      <c r="K194" s="92">
        <f t="shared" si="13"/>
        <v>1</v>
      </c>
      <c r="L194" s="85">
        <f t="shared" si="14"/>
        <v>880</v>
      </c>
      <c r="M194" s="85">
        <v>880</v>
      </c>
      <c r="N194" s="93">
        <f t="shared" si="15"/>
        <v>0</v>
      </c>
      <c r="O194" s="93">
        <f t="shared" si="16"/>
        <v>0</v>
      </c>
      <c r="P194" s="82" t="s">
        <v>53</v>
      </c>
      <c r="Q194" s="99" t="s">
        <v>54</v>
      </c>
    </row>
    <row r="195" customHeight="1" outlineLevel="2" spans="1:17">
      <c r="A195" s="82" t="s">
        <v>439</v>
      </c>
      <c r="B195" s="83" t="s">
        <v>18</v>
      </c>
      <c r="C195" s="82" t="s">
        <v>351</v>
      </c>
      <c r="D195" s="82" t="s">
        <v>437</v>
      </c>
      <c r="E195" s="84" t="s">
        <v>438</v>
      </c>
      <c r="F195" s="82" t="s">
        <v>14</v>
      </c>
      <c r="G195" s="85">
        <v>1</v>
      </c>
      <c r="H195" s="85">
        <v>880</v>
      </c>
      <c r="I195" s="85"/>
      <c r="J195" s="85"/>
      <c r="K195" s="92">
        <f t="shared" si="13"/>
        <v>1</v>
      </c>
      <c r="L195" s="85">
        <f t="shared" si="14"/>
        <v>880</v>
      </c>
      <c r="M195" s="85">
        <v>880</v>
      </c>
      <c r="N195" s="93">
        <f t="shared" si="15"/>
        <v>0</v>
      </c>
      <c r="O195" s="93">
        <f t="shared" si="16"/>
        <v>0</v>
      </c>
      <c r="P195" s="82" t="s">
        <v>53</v>
      </c>
      <c r="Q195" s="99" t="s">
        <v>54</v>
      </c>
    </row>
    <row r="196" customHeight="1" outlineLevel="2" spans="1:17">
      <c r="A196" s="82" t="s">
        <v>440</v>
      </c>
      <c r="B196" s="83" t="s">
        <v>18</v>
      </c>
      <c r="C196" s="82" t="s">
        <v>441</v>
      </c>
      <c r="D196" s="82" t="s">
        <v>442</v>
      </c>
      <c r="E196" s="84" t="s">
        <v>443</v>
      </c>
      <c r="F196" s="82" t="s">
        <v>14</v>
      </c>
      <c r="G196" s="85">
        <v>1</v>
      </c>
      <c r="H196" s="85">
        <v>690</v>
      </c>
      <c r="I196" s="85"/>
      <c r="J196" s="85"/>
      <c r="K196" s="92">
        <f t="shared" si="13"/>
        <v>1</v>
      </c>
      <c r="L196" s="85">
        <f t="shared" si="14"/>
        <v>690</v>
      </c>
      <c r="M196" s="85">
        <v>690</v>
      </c>
      <c r="N196" s="93">
        <f t="shared" si="15"/>
        <v>0</v>
      </c>
      <c r="O196" s="93">
        <f t="shared" si="16"/>
        <v>0</v>
      </c>
      <c r="P196" s="82" t="s">
        <v>53</v>
      </c>
      <c r="Q196" s="99" t="s">
        <v>54</v>
      </c>
    </row>
    <row r="197" customHeight="1" outlineLevel="2" spans="1:17">
      <c r="A197" s="82" t="s">
        <v>444</v>
      </c>
      <c r="B197" s="83" t="s">
        <v>18</v>
      </c>
      <c r="C197" s="82" t="s">
        <v>392</v>
      </c>
      <c r="D197" s="82" t="s">
        <v>445</v>
      </c>
      <c r="E197" s="84" t="s">
        <v>446</v>
      </c>
      <c r="F197" s="82" t="s">
        <v>14</v>
      </c>
      <c r="G197" s="85">
        <v>1</v>
      </c>
      <c r="H197" s="85">
        <v>4700</v>
      </c>
      <c r="I197" s="85"/>
      <c r="J197" s="85"/>
      <c r="K197" s="92">
        <f t="shared" si="13"/>
        <v>1</v>
      </c>
      <c r="L197" s="85">
        <f t="shared" si="14"/>
        <v>4700</v>
      </c>
      <c r="M197" s="85">
        <v>4700</v>
      </c>
      <c r="N197" s="93">
        <f t="shared" si="15"/>
        <v>0</v>
      </c>
      <c r="O197" s="93">
        <f t="shared" si="16"/>
        <v>0</v>
      </c>
      <c r="P197" s="82" t="s">
        <v>53</v>
      </c>
      <c r="Q197" s="99" t="s">
        <v>54</v>
      </c>
    </row>
    <row r="198" customHeight="1" outlineLevel="2" spans="1:17">
      <c r="A198" s="82" t="s">
        <v>447</v>
      </c>
      <c r="B198" s="83" t="s">
        <v>18</v>
      </c>
      <c r="C198" s="82" t="s">
        <v>448</v>
      </c>
      <c r="D198" s="82" t="s">
        <v>53</v>
      </c>
      <c r="E198" s="84" t="s">
        <v>449</v>
      </c>
      <c r="F198" s="82" t="s">
        <v>14</v>
      </c>
      <c r="G198" s="85">
        <v>1</v>
      </c>
      <c r="H198" s="85">
        <v>1100</v>
      </c>
      <c r="I198" s="85"/>
      <c r="J198" s="85"/>
      <c r="K198" s="92">
        <f t="shared" si="13"/>
        <v>1</v>
      </c>
      <c r="L198" s="85">
        <f t="shared" si="14"/>
        <v>1100</v>
      </c>
      <c r="M198" s="85">
        <v>1100</v>
      </c>
      <c r="N198" s="93">
        <f t="shared" si="15"/>
        <v>0</v>
      </c>
      <c r="O198" s="93">
        <f t="shared" si="16"/>
        <v>0</v>
      </c>
      <c r="P198" s="82" t="s">
        <v>53</v>
      </c>
      <c r="Q198" s="99" t="s">
        <v>54</v>
      </c>
    </row>
    <row r="199" customHeight="1" outlineLevel="2" spans="1:17">
      <c r="A199" s="82" t="s">
        <v>450</v>
      </c>
      <c r="B199" s="83" t="s">
        <v>18</v>
      </c>
      <c r="C199" s="82" t="s">
        <v>448</v>
      </c>
      <c r="D199" s="82" t="s">
        <v>53</v>
      </c>
      <c r="E199" s="84" t="s">
        <v>451</v>
      </c>
      <c r="F199" s="82" t="s">
        <v>14</v>
      </c>
      <c r="G199" s="85">
        <v>1</v>
      </c>
      <c r="H199" s="85">
        <v>1100</v>
      </c>
      <c r="I199" s="85"/>
      <c r="J199" s="85"/>
      <c r="K199" s="92">
        <f t="shared" si="13"/>
        <v>1</v>
      </c>
      <c r="L199" s="85">
        <f t="shared" si="14"/>
        <v>1100</v>
      </c>
      <c r="M199" s="85">
        <v>1100</v>
      </c>
      <c r="N199" s="93">
        <f t="shared" si="15"/>
        <v>0</v>
      </c>
      <c r="O199" s="93">
        <f t="shared" si="16"/>
        <v>0</v>
      </c>
      <c r="P199" s="82" t="s">
        <v>53</v>
      </c>
      <c r="Q199" s="99" t="s">
        <v>54</v>
      </c>
    </row>
    <row r="200" customHeight="1" outlineLevel="2" spans="1:17">
      <c r="A200" s="82" t="s">
        <v>452</v>
      </c>
      <c r="B200" s="83" t="s">
        <v>18</v>
      </c>
      <c r="C200" s="82" t="s">
        <v>453</v>
      </c>
      <c r="D200" s="82" t="s">
        <v>53</v>
      </c>
      <c r="E200" s="84" t="s">
        <v>454</v>
      </c>
      <c r="F200" s="82" t="s">
        <v>14</v>
      </c>
      <c r="G200" s="85">
        <v>1</v>
      </c>
      <c r="H200" s="85">
        <v>1820</v>
      </c>
      <c r="I200" s="85"/>
      <c r="J200" s="85"/>
      <c r="K200" s="92">
        <f t="shared" si="13"/>
        <v>1</v>
      </c>
      <c r="L200" s="85">
        <f t="shared" si="14"/>
        <v>1820</v>
      </c>
      <c r="M200" s="85">
        <v>1820</v>
      </c>
      <c r="N200" s="93">
        <f t="shared" si="15"/>
        <v>0</v>
      </c>
      <c r="O200" s="93">
        <f t="shared" si="16"/>
        <v>0</v>
      </c>
      <c r="P200" s="82" t="s">
        <v>53</v>
      </c>
      <c r="Q200" s="99" t="s">
        <v>54</v>
      </c>
    </row>
    <row r="201" customHeight="1" outlineLevel="2" spans="1:17">
      <c r="A201" s="82" t="s">
        <v>455</v>
      </c>
      <c r="B201" s="83" t="s">
        <v>18</v>
      </c>
      <c r="C201" s="82" t="s">
        <v>456</v>
      </c>
      <c r="D201" s="82" t="s">
        <v>153</v>
      </c>
      <c r="E201" s="84" t="s">
        <v>457</v>
      </c>
      <c r="F201" s="82" t="s">
        <v>14</v>
      </c>
      <c r="G201" s="85">
        <v>1</v>
      </c>
      <c r="H201" s="85">
        <v>1280</v>
      </c>
      <c r="I201" s="85"/>
      <c r="J201" s="85"/>
      <c r="K201" s="92">
        <f t="shared" si="13"/>
        <v>1</v>
      </c>
      <c r="L201" s="85">
        <f t="shared" si="14"/>
        <v>1280</v>
      </c>
      <c r="M201" s="85">
        <v>1280</v>
      </c>
      <c r="N201" s="93">
        <f t="shared" si="15"/>
        <v>0</v>
      </c>
      <c r="O201" s="93">
        <f t="shared" si="16"/>
        <v>0</v>
      </c>
      <c r="P201" s="82" t="s">
        <v>53</v>
      </c>
      <c r="Q201" s="99" t="s">
        <v>54</v>
      </c>
    </row>
    <row r="202" customHeight="1" outlineLevel="2" spans="1:17">
      <c r="A202" s="82" t="s">
        <v>458</v>
      </c>
      <c r="B202" s="83" t="s">
        <v>18</v>
      </c>
      <c r="C202" s="82" t="s">
        <v>179</v>
      </c>
      <c r="D202" s="82" t="s">
        <v>459</v>
      </c>
      <c r="E202" s="84" t="s">
        <v>460</v>
      </c>
      <c r="F202" s="82" t="s">
        <v>14</v>
      </c>
      <c r="G202" s="85">
        <v>1</v>
      </c>
      <c r="H202" s="85">
        <v>520</v>
      </c>
      <c r="I202" s="85"/>
      <c r="J202" s="85"/>
      <c r="K202" s="92">
        <f t="shared" si="13"/>
        <v>1</v>
      </c>
      <c r="L202" s="85">
        <f t="shared" si="14"/>
        <v>520</v>
      </c>
      <c r="M202" s="85">
        <v>520</v>
      </c>
      <c r="N202" s="93">
        <f t="shared" si="15"/>
        <v>0</v>
      </c>
      <c r="O202" s="93">
        <f t="shared" si="16"/>
        <v>0</v>
      </c>
      <c r="P202" s="82" t="s">
        <v>53</v>
      </c>
      <c r="Q202" s="99" t="s">
        <v>54</v>
      </c>
    </row>
    <row r="203" customHeight="1" outlineLevel="2" spans="1:17">
      <c r="A203" s="82" t="s">
        <v>461</v>
      </c>
      <c r="B203" s="83" t="s">
        <v>18</v>
      </c>
      <c r="C203" s="82" t="s">
        <v>179</v>
      </c>
      <c r="D203" s="82" t="s">
        <v>462</v>
      </c>
      <c r="E203" s="84" t="s">
        <v>463</v>
      </c>
      <c r="F203" s="82" t="s">
        <v>14</v>
      </c>
      <c r="G203" s="85">
        <v>1</v>
      </c>
      <c r="H203" s="85">
        <v>560</v>
      </c>
      <c r="I203" s="85"/>
      <c r="J203" s="85"/>
      <c r="K203" s="92">
        <f t="shared" si="13"/>
        <v>1</v>
      </c>
      <c r="L203" s="85">
        <f t="shared" si="14"/>
        <v>560</v>
      </c>
      <c r="M203" s="85">
        <v>560</v>
      </c>
      <c r="N203" s="93">
        <f t="shared" si="15"/>
        <v>0</v>
      </c>
      <c r="O203" s="93">
        <f t="shared" si="16"/>
        <v>0</v>
      </c>
      <c r="P203" s="82" t="s">
        <v>53</v>
      </c>
      <c r="Q203" s="99" t="s">
        <v>54</v>
      </c>
    </row>
    <row r="204" customHeight="1" outlineLevel="2" spans="1:17">
      <c r="A204" s="82" t="s">
        <v>464</v>
      </c>
      <c r="B204" s="83" t="s">
        <v>18</v>
      </c>
      <c r="C204" s="82" t="s">
        <v>152</v>
      </c>
      <c r="D204" s="82" t="s">
        <v>153</v>
      </c>
      <c r="E204" s="84" t="s">
        <v>465</v>
      </c>
      <c r="F204" s="82" t="s">
        <v>14</v>
      </c>
      <c r="G204" s="85">
        <v>1</v>
      </c>
      <c r="H204" s="85">
        <v>950</v>
      </c>
      <c r="I204" s="85"/>
      <c r="J204" s="85"/>
      <c r="K204" s="92">
        <f t="shared" si="13"/>
        <v>1</v>
      </c>
      <c r="L204" s="85">
        <f t="shared" si="14"/>
        <v>950</v>
      </c>
      <c r="M204" s="85">
        <v>950</v>
      </c>
      <c r="N204" s="93">
        <f t="shared" si="15"/>
        <v>0</v>
      </c>
      <c r="O204" s="93">
        <f t="shared" si="16"/>
        <v>0</v>
      </c>
      <c r="P204" s="82" t="s">
        <v>53</v>
      </c>
      <c r="Q204" s="99" t="s">
        <v>54</v>
      </c>
    </row>
    <row r="205" customHeight="1" outlineLevel="2" spans="1:17">
      <c r="A205" s="82" t="s">
        <v>466</v>
      </c>
      <c r="B205" s="83" t="s">
        <v>18</v>
      </c>
      <c r="C205" s="82" t="s">
        <v>467</v>
      </c>
      <c r="D205" s="82" t="s">
        <v>468</v>
      </c>
      <c r="E205" s="84" t="s">
        <v>469</v>
      </c>
      <c r="F205" s="82" t="s">
        <v>14</v>
      </c>
      <c r="G205" s="85">
        <v>1</v>
      </c>
      <c r="H205" s="85">
        <v>1810</v>
      </c>
      <c r="I205" s="85"/>
      <c r="J205" s="85"/>
      <c r="K205" s="92">
        <f t="shared" si="13"/>
        <v>1</v>
      </c>
      <c r="L205" s="85">
        <f t="shared" si="14"/>
        <v>1810</v>
      </c>
      <c r="M205" s="85">
        <v>1810</v>
      </c>
      <c r="N205" s="93">
        <f t="shared" si="15"/>
        <v>0</v>
      </c>
      <c r="O205" s="93">
        <f t="shared" si="16"/>
        <v>0</v>
      </c>
      <c r="P205" s="82" t="s">
        <v>53</v>
      </c>
      <c r="Q205" s="99" t="s">
        <v>54</v>
      </c>
    </row>
    <row r="206" customHeight="1" outlineLevel="2" spans="1:17">
      <c r="A206" s="82" t="s">
        <v>470</v>
      </c>
      <c r="B206" s="83" t="s">
        <v>18</v>
      </c>
      <c r="C206" s="82" t="s">
        <v>157</v>
      </c>
      <c r="D206" s="82" t="s">
        <v>471</v>
      </c>
      <c r="E206" s="84" t="s">
        <v>472</v>
      </c>
      <c r="F206" s="82" t="s">
        <v>14</v>
      </c>
      <c r="G206" s="85">
        <v>1</v>
      </c>
      <c r="H206" s="85">
        <v>1980</v>
      </c>
      <c r="I206" s="85"/>
      <c r="J206" s="85"/>
      <c r="K206" s="92">
        <f t="shared" si="13"/>
        <v>1</v>
      </c>
      <c r="L206" s="85">
        <f t="shared" si="14"/>
        <v>1980</v>
      </c>
      <c r="M206" s="85">
        <v>1980</v>
      </c>
      <c r="N206" s="93">
        <f t="shared" si="15"/>
        <v>0</v>
      </c>
      <c r="O206" s="93">
        <f t="shared" si="16"/>
        <v>0</v>
      </c>
      <c r="P206" s="82" t="s">
        <v>53</v>
      </c>
      <c r="Q206" s="99" t="s">
        <v>54</v>
      </c>
    </row>
    <row r="207" customHeight="1" outlineLevel="2" spans="1:17">
      <c r="A207" s="82" t="s">
        <v>473</v>
      </c>
      <c r="B207" s="83" t="s">
        <v>18</v>
      </c>
      <c r="C207" s="82" t="s">
        <v>441</v>
      </c>
      <c r="D207" s="82" t="s">
        <v>474</v>
      </c>
      <c r="E207" s="84" t="s">
        <v>475</v>
      </c>
      <c r="F207" s="82" t="s">
        <v>14</v>
      </c>
      <c r="G207" s="85">
        <v>1</v>
      </c>
      <c r="H207" s="85">
        <v>830</v>
      </c>
      <c r="I207" s="85"/>
      <c r="J207" s="85"/>
      <c r="K207" s="92">
        <f t="shared" si="13"/>
        <v>1</v>
      </c>
      <c r="L207" s="85">
        <f t="shared" si="14"/>
        <v>830</v>
      </c>
      <c r="M207" s="85">
        <v>830</v>
      </c>
      <c r="N207" s="93">
        <f t="shared" si="15"/>
        <v>0</v>
      </c>
      <c r="O207" s="93">
        <f t="shared" si="16"/>
        <v>0</v>
      </c>
      <c r="P207" s="82" t="s">
        <v>53</v>
      </c>
      <c r="Q207" s="99" t="s">
        <v>54</v>
      </c>
    </row>
    <row r="208" customHeight="1" outlineLevel="2" spans="1:17">
      <c r="A208" s="82" t="s">
        <v>476</v>
      </c>
      <c r="B208" s="83" t="s">
        <v>18</v>
      </c>
      <c r="C208" s="82" t="s">
        <v>477</v>
      </c>
      <c r="D208" s="82" t="s">
        <v>478</v>
      </c>
      <c r="E208" s="84" t="s">
        <v>479</v>
      </c>
      <c r="F208" s="82" t="s">
        <v>14</v>
      </c>
      <c r="G208" s="85">
        <v>1</v>
      </c>
      <c r="H208" s="85">
        <v>9850</v>
      </c>
      <c r="I208" s="85"/>
      <c r="J208" s="85"/>
      <c r="K208" s="92">
        <f t="shared" si="13"/>
        <v>1</v>
      </c>
      <c r="L208" s="85">
        <f t="shared" si="14"/>
        <v>9850</v>
      </c>
      <c r="M208" s="85">
        <v>9850</v>
      </c>
      <c r="N208" s="93">
        <f t="shared" si="15"/>
        <v>0</v>
      </c>
      <c r="O208" s="93">
        <f t="shared" si="16"/>
        <v>0</v>
      </c>
      <c r="P208" s="82" t="s">
        <v>53</v>
      </c>
      <c r="Q208" s="99" t="s">
        <v>54</v>
      </c>
    </row>
    <row r="209" customHeight="1" outlineLevel="2" spans="1:17">
      <c r="A209" s="82" t="s">
        <v>480</v>
      </c>
      <c r="B209" s="83" t="s">
        <v>18</v>
      </c>
      <c r="C209" s="82" t="s">
        <v>316</v>
      </c>
      <c r="D209" s="82" t="s">
        <v>481</v>
      </c>
      <c r="E209" s="84" t="s">
        <v>482</v>
      </c>
      <c r="F209" s="82" t="s">
        <v>14</v>
      </c>
      <c r="G209" s="85">
        <v>1</v>
      </c>
      <c r="H209" s="85">
        <v>13900</v>
      </c>
      <c r="I209" s="85"/>
      <c r="J209" s="85"/>
      <c r="K209" s="92">
        <f t="shared" si="13"/>
        <v>1</v>
      </c>
      <c r="L209" s="85">
        <f t="shared" si="14"/>
        <v>13900</v>
      </c>
      <c r="M209" s="85">
        <v>13900</v>
      </c>
      <c r="N209" s="93">
        <f t="shared" si="15"/>
        <v>0</v>
      </c>
      <c r="O209" s="93">
        <f t="shared" si="16"/>
        <v>0</v>
      </c>
      <c r="P209" s="82" t="s">
        <v>53</v>
      </c>
      <c r="Q209" s="99" t="s">
        <v>54</v>
      </c>
    </row>
    <row r="210" customHeight="1" outlineLevel="2" spans="1:17">
      <c r="A210" s="82" t="s">
        <v>483</v>
      </c>
      <c r="B210" s="83" t="s">
        <v>18</v>
      </c>
      <c r="C210" s="82" t="s">
        <v>484</v>
      </c>
      <c r="D210" s="82" t="s">
        <v>485</v>
      </c>
      <c r="E210" s="84" t="s">
        <v>486</v>
      </c>
      <c r="F210" s="82" t="s">
        <v>14</v>
      </c>
      <c r="G210" s="85">
        <v>1</v>
      </c>
      <c r="H210" s="85">
        <v>4300</v>
      </c>
      <c r="I210" s="85"/>
      <c r="J210" s="85"/>
      <c r="K210" s="92">
        <f t="shared" si="13"/>
        <v>1</v>
      </c>
      <c r="L210" s="85">
        <f t="shared" si="14"/>
        <v>4300</v>
      </c>
      <c r="M210" s="85">
        <v>4300</v>
      </c>
      <c r="N210" s="93">
        <f t="shared" si="15"/>
        <v>0</v>
      </c>
      <c r="O210" s="93">
        <f t="shared" si="16"/>
        <v>0</v>
      </c>
      <c r="P210" s="82" t="s">
        <v>53</v>
      </c>
      <c r="Q210" s="99" t="s">
        <v>54</v>
      </c>
    </row>
    <row r="211" customHeight="1" outlineLevel="2" spans="1:17">
      <c r="A211" s="82" t="s">
        <v>487</v>
      </c>
      <c r="B211" s="83" t="s">
        <v>18</v>
      </c>
      <c r="C211" s="82" t="s">
        <v>484</v>
      </c>
      <c r="D211" s="82" t="s">
        <v>488</v>
      </c>
      <c r="E211" s="84" t="s">
        <v>486</v>
      </c>
      <c r="F211" s="82" t="s">
        <v>14</v>
      </c>
      <c r="G211" s="85">
        <v>1</v>
      </c>
      <c r="H211" s="85">
        <v>4300</v>
      </c>
      <c r="I211" s="85"/>
      <c r="J211" s="85"/>
      <c r="K211" s="92">
        <f t="shared" si="13"/>
        <v>1</v>
      </c>
      <c r="L211" s="85">
        <f t="shared" si="14"/>
        <v>4300</v>
      </c>
      <c r="M211" s="85">
        <v>4300</v>
      </c>
      <c r="N211" s="93">
        <f t="shared" si="15"/>
        <v>0</v>
      </c>
      <c r="O211" s="93">
        <f t="shared" si="16"/>
        <v>0</v>
      </c>
      <c r="P211" s="82" t="s">
        <v>53</v>
      </c>
      <c r="Q211" s="99" t="s">
        <v>54</v>
      </c>
    </row>
    <row r="212" customHeight="1" outlineLevel="2" spans="1:17">
      <c r="A212" s="82" t="s">
        <v>489</v>
      </c>
      <c r="B212" s="83" t="s">
        <v>18</v>
      </c>
      <c r="C212" s="82" t="s">
        <v>490</v>
      </c>
      <c r="D212" s="82" t="s">
        <v>491</v>
      </c>
      <c r="E212" s="84" t="s">
        <v>72</v>
      </c>
      <c r="F212" s="82" t="s">
        <v>14</v>
      </c>
      <c r="G212" s="85">
        <v>1</v>
      </c>
      <c r="H212" s="85">
        <v>3500</v>
      </c>
      <c r="I212" s="85"/>
      <c r="J212" s="85"/>
      <c r="K212" s="92">
        <f t="shared" si="13"/>
        <v>1</v>
      </c>
      <c r="L212" s="85">
        <f t="shared" si="14"/>
        <v>3500</v>
      </c>
      <c r="M212" s="85">
        <v>3500</v>
      </c>
      <c r="N212" s="93">
        <f t="shared" si="15"/>
        <v>0</v>
      </c>
      <c r="O212" s="93">
        <f t="shared" si="16"/>
        <v>0</v>
      </c>
      <c r="P212" s="82" t="s">
        <v>53</v>
      </c>
      <c r="Q212" s="99" t="s">
        <v>54</v>
      </c>
    </row>
    <row r="213" customHeight="1" outlineLevel="2" spans="1:17">
      <c r="A213" s="82" t="s">
        <v>492</v>
      </c>
      <c r="B213" s="83" t="s">
        <v>18</v>
      </c>
      <c r="C213" s="82" t="s">
        <v>316</v>
      </c>
      <c r="D213" s="82" t="s">
        <v>493</v>
      </c>
      <c r="E213" s="84" t="s">
        <v>494</v>
      </c>
      <c r="F213" s="82" t="s">
        <v>14</v>
      </c>
      <c r="G213" s="85">
        <v>1</v>
      </c>
      <c r="H213" s="85">
        <v>40000</v>
      </c>
      <c r="I213" s="85"/>
      <c r="J213" s="85"/>
      <c r="K213" s="92">
        <f t="shared" si="13"/>
        <v>1</v>
      </c>
      <c r="L213" s="85">
        <f t="shared" si="14"/>
        <v>40000</v>
      </c>
      <c r="M213" s="85">
        <v>40000</v>
      </c>
      <c r="N213" s="93">
        <f t="shared" si="15"/>
        <v>0</v>
      </c>
      <c r="O213" s="93">
        <f t="shared" si="16"/>
        <v>0</v>
      </c>
      <c r="P213" s="82" t="s">
        <v>53</v>
      </c>
      <c r="Q213" s="99" t="s">
        <v>54</v>
      </c>
    </row>
    <row r="214" customHeight="1" outlineLevel="2" spans="1:17">
      <c r="A214" s="82" t="s">
        <v>495</v>
      </c>
      <c r="B214" s="83" t="s">
        <v>18</v>
      </c>
      <c r="C214" s="82" t="s">
        <v>496</v>
      </c>
      <c r="D214" s="82" t="s">
        <v>497</v>
      </c>
      <c r="E214" s="84" t="s">
        <v>498</v>
      </c>
      <c r="F214" s="82" t="s">
        <v>14</v>
      </c>
      <c r="G214" s="85">
        <v>1</v>
      </c>
      <c r="H214" s="85">
        <v>2800</v>
      </c>
      <c r="I214" s="85"/>
      <c r="J214" s="85"/>
      <c r="K214" s="92">
        <f t="shared" si="13"/>
        <v>1</v>
      </c>
      <c r="L214" s="85">
        <f t="shared" si="14"/>
        <v>2800</v>
      </c>
      <c r="M214" s="85">
        <v>2800</v>
      </c>
      <c r="N214" s="93">
        <f t="shared" si="15"/>
        <v>0</v>
      </c>
      <c r="O214" s="93">
        <f t="shared" si="16"/>
        <v>0</v>
      </c>
      <c r="P214" s="82" t="s">
        <v>53</v>
      </c>
      <c r="Q214" s="99" t="s">
        <v>54</v>
      </c>
    </row>
    <row r="215" s="62" customFormat="1" customHeight="1" outlineLevel="2" spans="1:17">
      <c r="A215" s="86" t="s">
        <v>499</v>
      </c>
      <c r="B215" s="87" t="s">
        <v>18</v>
      </c>
      <c r="C215" s="86" t="s">
        <v>500</v>
      </c>
      <c r="D215" s="86" t="s">
        <v>501</v>
      </c>
      <c r="E215" s="88" t="s">
        <v>502</v>
      </c>
      <c r="F215" s="86" t="s">
        <v>14</v>
      </c>
      <c r="G215" s="89">
        <v>1</v>
      </c>
      <c r="H215" s="89">
        <v>5200</v>
      </c>
      <c r="I215" s="89">
        <v>1</v>
      </c>
      <c r="J215" s="89"/>
      <c r="K215" s="94">
        <f t="shared" si="13"/>
        <v>2</v>
      </c>
      <c r="L215" s="89">
        <f t="shared" si="14"/>
        <v>5200</v>
      </c>
      <c r="M215" s="89">
        <v>5200</v>
      </c>
      <c r="N215" s="95">
        <f t="shared" si="15"/>
        <v>0</v>
      </c>
      <c r="O215" s="95">
        <f t="shared" si="16"/>
        <v>0</v>
      </c>
      <c r="P215" s="86" t="s">
        <v>503</v>
      </c>
      <c r="Q215" s="100" t="s">
        <v>54</v>
      </c>
    </row>
    <row r="216" customHeight="1" outlineLevel="2" spans="1:17">
      <c r="A216" s="82" t="s">
        <v>504</v>
      </c>
      <c r="B216" s="83" t="s">
        <v>18</v>
      </c>
      <c r="C216" s="82" t="s">
        <v>505</v>
      </c>
      <c r="D216" s="82" t="s">
        <v>506</v>
      </c>
      <c r="E216" s="84" t="s">
        <v>507</v>
      </c>
      <c r="F216" s="82" t="s">
        <v>14</v>
      </c>
      <c r="G216" s="85">
        <v>1</v>
      </c>
      <c r="H216" s="85">
        <v>12800</v>
      </c>
      <c r="I216" s="85"/>
      <c r="J216" s="85"/>
      <c r="K216" s="92">
        <f t="shared" si="13"/>
        <v>1</v>
      </c>
      <c r="L216" s="85">
        <f t="shared" si="14"/>
        <v>12800</v>
      </c>
      <c r="M216" s="85">
        <v>12800</v>
      </c>
      <c r="N216" s="93">
        <f t="shared" si="15"/>
        <v>0</v>
      </c>
      <c r="O216" s="93">
        <f t="shared" si="16"/>
        <v>0</v>
      </c>
      <c r="P216" s="82" t="s">
        <v>53</v>
      </c>
      <c r="Q216" s="99" t="s">
        <v>54</v>
      </c>
    </row>
    <row r="217" customHeight="1" outlineLevel="2" spans="1:17">
      <c r="A217" s="82" t="s">
        <v>508</v>
      </c>
      <c r="B217" s="83" t="s">
        <v>18</v>
      </c>
      <c r="C217" s="82" t="s">
        <v>509</v>
      </c>
      <c r="D217" s="82" t="s">
        <v>510</v>
      </c>
      <c r="E217" s="84" t="s">
        <v>511</v>
      </c>
      <c r="F217" s="82" t="s">
        <v>14</v>
      </c>
      <c r="G217" s="85">
        <v>1</v>
      </c>
      <c r="H217" s="85">
        <v>1680</v>
      </c>
      <c r="I217" s="85"/>
      <c r="J217" s="85"/>
      <c r="K217" s="92">
        <f t="shared" si="13"/>
        <v>1</v>
      </c>
      <c r="L217" s="85">
        <f t="shared" si="14"/>
        <v>1680</v>
      </c>
      <c r="M217" s="85">
        <v>1680</v>
      </c>
      <c r="N217" s="93">
        <f t="shared" si="15"/>
        <v>0</v>
      </c>
      <c r="O217" s="93">
        <f t="shared" si="16"/>
        <v>0</v>
      </c>
      <c r="P217" s="82" t="s">
        <v>53</v>
      </c>
      <c r="Q217" s="99" t="s">
        <v>54</v>
      </c>
    </row>
    <row r="218" customHeight="1" outlineLevel="2" spans="1:17">
      <c r="A218" s="82" t="s">
        <v>512</v>
      </c>
      <c r="B218" s="83" t="s">
        <v>18</v>
      </c>
      <c r="C218" s="82" t="s">
        <v>513</v>
      </c>
      <c r="D218" s="82" t="s">
        <v>514</v>
      </c>
      <c r="E218" s="84" t="s">
        <v>515</v>
      </c>
      <c r="F218" s="82" t="s">
        <v>14</v>
      </c>
      <c r="G218" s="85">
        <v>1</v>
      </c>
      <c r="H218" s="85">
        <v>900</v>
      </c>
      <c r="I218" s="85"/>
      <c r="J218" s="85"/>
      <c r="K218" s="92">
        <f t="shared" si="13"/>
        <v>1</v>
      </c>
      <c r="L218" s="85">
        <f t="shared" si="14"/>
        <v>900</v>
      </c>
      <c r="M218" s="85">
        <v>900</v>
      </c>
      <c r="N218" s="93">
        <f t="shared" si="15"/>
        <v>0</v>
      </c>
      <c r="O218" s="93">
        <f t="shared" si="16"/>
        <v>0</v>
      </c>
      <c r="P218" s="82" t="s">
        <v>516</v>
      </c>
      <c r="Q218" s="99" t="s">
        <v>54</v>
      </c>
    </row>
    <row r="219" customHeight="1" outlineLevel="2" spans="1:17">
      <c r="A219" s="82" t="s">
        <v>517</v>
      </c>
      <c r="B219" s="83" t="s">
        <v>18</v>
      </c>
      <c r="C219" s="82" t="s">
        <v>518</v>
      </c>
      <c r="D219" s="82" t="s">
        <v>519</v>
      </c>
      <c r="E219" s="84" t="s">
        <v>520</v>
      </c>
      <c r="F219" s="82" t="s">
        <v>14</v>
      </c>
      <c r="G219" s="85">
        <v>1</v>
      </c>
      <c r="H219" s="85">
        <v>7500</v>
      </c>
      <c r="I219" s="85"/>
      <c r="J219" s="85"/>
      <c r="K219" s="92">
        <f t="shared" si="13"/>
        <v>1</v>
      </c>
      <c r="L219" s="85">
        <f t="shared" si="14"/>
        <v>7500</v>
      </c>
      <c r="M219" s="85">
        <v>7500</v>
      </c>
      <c r="N219" s="93">
        <f t="shared" si="15"/>
        <v>0</v>
      </c>
      <c r="O219" s="93">
        <f t="shared" si="16"/>
        <v>0</v>
      </c>
      <c r="P219" s="82" t="s">
        <v>53</v>
      </c>
      <c r="Q219" s="99" t="s">
        <v>54</v>
      </c>
    </row>
    <row r="220" customHeight="1" outlineLevel="2" spans="1:17">
      <c r="A220" s="82" t="s">
        <v>521</v>
      </c>
      <c r="B220" s="83" t="s">
        <v>18</v>
      </c>
      <c r="C220" s="82" t="s">
        <v>522</v>
      </c>
      <c r="D220" s="82" t="s">
        <v>523</v>
      </c>
      <c r="E220" s="84" t="s">
        <v>524</v>
      </c>
      <c r="F220" s="82" t="s">
        <v>14</v>
      </c>
      <c r="G220" s="85">
        <v>1</v>
      </c>
      <c r="H220" s="85">
        <v>600</v>
      </c>
      <c r="I220" s="85"/>
      <c r="J220" s="85"/>
      <c r="K220" s="92">
        <f t="shared" si="13"/>
        <v>1</v>
      </c>
      <c r="L220" s="85">
        <f t="shared" si="14"/>
        <v>600</v>
      </c>
      <c r="M220" s="85">
        <v>600</v>
      </c>
      <c r="N220" s="93">
        <f t="shared" si="15"/>
        <v>0</v>
      </c>
      <c r="O220" s="93">
        <f t="shared" si="16"/>
        <v>0</v>
      </c>
      <c r="P220" s="82" t="s">
        <v>53</v>
      </c>
      <c r="Q220" s="99" t="s">
        <v>54</v>
      </c>
    </row>
    <row r="221" customHeight="1" outlineLevel="2" spans="1:17">
      <c r="A221" s="82" t="s">
        <v>525</v>
      </c>
      <c r="B221" s="83" t="s">
        <v>18</v>
      </c>
      <c r="C221" s="82" t="s">
        <v>526</v>
      </c>
      <c r="D221" s="82" t="s">
        <v>527</v>
      </c>
      <c r="E221" s="84" t="s">
        <v>528</v>
      </c>
      <c r="F221" s="82" t="s">
        <v>14</v>
      </c>
      <c r="G221" s="85">
        <v>1</v>
      </c>
      <c r="H221" s="85">
        <v>2100</v>
      </c>
      <c r="I221" s="85"/>
      <c r="J221" s="85"/>
      <c r="K221" s="92">
        <f t="shared" si="13"/>
        <v>1</v>
      </c>
      <c r="L221" s="85">
        <f t="shared" si="14"/>
        <v>2100</v>
      </c>
      <c r="M221" s="85">
        <v>2100</v>
      </c>
      <c r="N221" s="93">
        <f t="shared" si="15"/>
        <v>0</v>
      </c>
      <c r="O221" s="93">
        <f t="shared" si="16"/>
        <v>0</v>
      </c>
      <c r="P221" s="82" t="s">
        <v>53</v>
      </c>
      <c r="Q221" s="99" t="s">
        <v>54</v>
      </c>
    </row>
    <row r="222" customHeight="1" outlineLevel="2" spans="1:17">
      <c r="A222" s="82" t="s">
        <v>529</v>
      </c>
      <c r="B222" s="83" t="s">
        <v>18</v>
      </c>
      <c r="C222" s="82" t="s">
        <v>530</v>
      </c>
      <c r="D222" s="82" t="s">
        <v>531</v>
      </c>
      <c r="E222" s="84" t="s">
        <v>528</v>
      </c>
      <c r="F222" s="82" t="s">
        <v>14</v>
      </c>
      <c r="G222" s="85">
        <v>1</v>
      </c>
      <c r="H222" s="85">
        <v>1620</v>
      </c>
      <c r="I222" s="85"/>
      <c r="J222" s="85"/>
      <c r="K222" s="92">
        <f t="shared" si="13"/>
        <v>1</v>
      </c>
      <c r="L222" s="85">
        <f t="shared" si="14"/>
        <v>1620</v>
      </c>
      <c r="M222" s="85">
        <v>1620</v>
      </c>
      <c r="N222" s="93">
        <f t="shared" si="15"/>
        <v>0</v>
      </c>
      <c r="O222" s="93">
        <f t="shared" si="16"/>
        <v>0</v>
      </c>
      <c r="P222" s="82" t="s">
        <v>53</v>
      </c>
      <c r="Q222" s="99" t="s">
        <v>54</v>
      </c>
    </row>
    <row r="223" customHeight="1" outlineLevel="2" spans="1:17">
      <c r="A223" s="82" t="s">
        <v>532</v>
      </c>
      <c r="B223" s="83" t="s">
        <v>18</v>
      </c>
      <c r="C223" s="82" t="s">
        <v>533</v>
      </c>
      <c r="D223" s="82" t="s">
        <v>534</v>
      </c>
      <c r="E223" s="84" t="s">
        <v>535</v>
      </c>
      <c r="F223" s="82" t="s">
        <v>14</v>
      </c>
      <c r="G223" s="85">
        <v>1</v>
      </c>
      <c r="H223" s="85">
        <v>2300</v>
      </c>
      <c r="I223" s="85"/>
      <c r="J223" s="85"/>
      <c r="K223" s="92">
        <f t="shared" si="13"/>
        <v>1</v>
      </c>
      <c r="L223" s="85">
        <f t="shared" si="14"/>
        <v>2300</v>
      </c>
      <c r="M223" s="85">
        <v>2300</v>
      </c>
      <c r="N223" s="93">
        <f t="shared" si="15"/>
        <v>0</v>
      </c>
      <c r="O223" s="93">
        <f t="shared" si="16"/>
        <v>0</v>
      </c>
      <c r="P223" s="82" t="s">
        <v>53</v>
      </c>
      <c r="Q223" s="99" t="s">
        <v>536</v>
      </c>
    </row>
    <row r="224" customHeight="1" outlineLevel="2" spans="1:17">
      <c r="A224" s="82" t="s">
        <v>537</v>
      </c>
      <c r="B224" s="83" t="s">
        <v>18</v>
      </c>
      <c r="C224" s="82" t="s">
        <v>533</v>
      </c>
      <c r="D224" s="82" t="s">
        <v>534</v>
      </c>
      <c r="E224" s="84" t="s">
        <v>535</v>
      </c>
      <c r="F224" s="82" t="s">
        <v>14</v>
      </c>
      <c r="G224" s="85">
        <v>1</v>
      </c>
      <c r="H224" s="85">
        <v>2300</v>
      </c>
      <c r="I224" s="85"/>
      <c r="J224" s="85"/>
      <c r="K224" s="92">
        <f t="shared" si="13"/>
        <v>1</v>
      </c>
      <c r="L224" s="85">
        <f t="shared" si="14"/>
        <v>2300</v>
      </c>
      <c r="M224" s="85">
        <v>2300</v>
      </c>
      <c r="N224" s="93">
        <f t="shared" si="15"/>
        <v>0</v>
      </c>
      <c r="O224" s="93">
        <f t="shared" si="16"/>
        <v>0</v>
      </c>
      <c r="P224" s="82" t="s">
        <v>53</v>
      </c>
      <c r="Q224" s="99" t="s">
        <v>536</v>
      </c>
    </row>
    <row r="225" customHeight="1" outlineLevel="2" spans="1:17">
      <c r="A225" s="82" t="s">
        <v>538</v>
      </c>
      <c r="B225" s="83" t="s">
        <v>18</v>
      </c>
      <c r="C225" s="82" t="s">
        <v>533</v>
      </c>
      <c r="D225" s="82" t="s">
        <v>534</v>
      </c>
      <c r="E225" s="84" t="s">
        <v>535</v>
      </c>
      <c r="F225" s="82" t="s">
        <v>14</v>
      </c>
      <c r="G225" s="85">
        <v>1</v>
      </c>
      <c r="H225" s="85">
        <v>2300</v>
      </c>
      <c r="I225" s="85"/>
      <c r="J225" s="85"/>
      <c r="K225" s="92">
        <f t="shared" si="13"/>
        <v>1</v>
      </c>
      <c r="L225" s="85">
        <f t="shared" si="14"/>
        <v>2300</v>
      </c>
      <c r="M225" s="85">
        <v>2300</v>
      </c>
      <c r="N225" s="93">
        <f t="shared" si="15"/>
        <v>0</v>
      </c>
      <c r="O225" s="93">
        <f t="shared" si="16"/>
        <v>0</v>
      </c>
      <c r="P225" s="82" t="s">
        <v>53</v>
      </c>
      <c r="Q225" s="99" t="s">
        <v>536</v>
      </c>
    </row>
    <row r="226" customHeight="1" outlineLevel="2" spans="1:17">
      <c r="A226" s="82" t="s">
        <v>539</v>
      </c>
      <c r="B226" s="83" t="s">
        <v>18</v>
      </c>
      <c r="C226" s="82" t="s">
        <v>533</v>
      </c>
      <c r="D226" s="82" t="s">
        <v>540</v>
      </c>
      <c r="E226" s="84" t="s">
        <v>535</v>
      </c>
      <c r="F226" s="82" t="s">
        <v>14</v>
      </c>
      <c r="G226" s="85">
        <v>1</v>
      </c>
      <c r="H226" s="85">
        <v>2300</v>
      </c>
      <c r="I226" s="85"/>
      <c r="J226" s="85"/>
      <c r="K226" s="92">
        <f t="shared" si="13"/>
        <v>1</v>
      </c>
      <c r="L226" s="85">
        <f t="shared" si="14"/>
        <v>2300</v>
      </c>
      <c r="M226" s="85">
        <v>2300</v>
      </c>
      <c r="N226" s="93">
        <f t="shared" si="15"/>
        <v>0</v>
      </c>
      <c r="O226" s="93">
        <f t="shared" si="16"/>
        <v>0</v>
      </c>
      <c r="P226" s="82" t="s">
        <v>53</v>
      </c>
      <c r="Q226" s="99" t="s">
        <v>536</v>
      </c>
    </row>
    <row r="227" customHeight="1" outlineLevel="2" spans="1:17">
      <c r="A227" s="82" t="s">
        <v>541</v>
      </c>
      <c r="B227" s="83" t="s">
        <v>18</v>
      </c>
      <c r="C227" s="82" t="s">
        <v>542</v>
      </c>
      <c r="D227" s="82" t="s">
        <v>543</v>
      </c>
      <c r="E227" s="84" t="s">
        <v>535</v>
      </c>
      <c r="F227" s="82" t="s">
        <v>14</v>
      </c>
      <c r="G227" s="85">
        <v>1</v>
      </c>
      <c r="H227" s="85">
        <v>4200</v>
      </c>
      <c r="I227" s="85"/>
      <c r="J227" s="85"/>
      <c r="K227" s="92">
        <f t="shared" si="13"/>
        <v>1</v>
      </c>
      <c r="L227" s="85">
        <f t="shared" si="14"/>
        <v>4200</v>
      </c>
      <c r="M227" s="85">
        <v>4200</v>
      </c>
      <c r="N227" s="93">
        <f t="shared" si="15"/>
        <v>0</v>
      </c>
      <c r="O227" s="93">
        <f t="shared" si="16"/>
        <v>0</v>
      </c>
      <c r="P227" s="82" t="s">
        <v>53</v>
      </c>
      <c r="Q227" s="99" t="s">
        <v>54</v>
      </c>
    </row>
    <row r="228" customHeight="1" outlineLevel="2" spans="1:17">
      <c r="A228" s="82" t="s">
        <v>544</v>
      </c>
      <c r="B228" s="83" t="s">
        <v>18</v>
      </c>
      <c r="C228" s="82" t="s">
        <v>545</v>
      </c>
      <c r="D228" s="82" t="s">
        <v>546</v>
      </c>
      <c r="E228" s="84" t="s">
        <v>547</v>
      </c>
      <c r="F228" s="82" t="s">
        <v>14</v>
      </c>
      <c r="G228" s="85">
        <v>1</v>
      </c>
      <c r="H228" s="85">
        <v>1400</v>
      </c>
      <c r="I228" s="85"/>
      <c r="J228" s="85"/>
      <c r="K228" s="92">
        <f t="shared" si="13"/>
        <v>1</v>
      </c>
      <c r="L228" s="85">
        <f t="shared" si="14"/>
        <v>1400</v>
      </c>
      <c r="M228" s="85">
        <v>1400</v>
      </c>
      <c r="N228" s="93">
        <f t="shared" si="15"/>
        <v>0</v>
      </c>
      <c r="O228" s="93">
        <f t="shared" si="16"/>
        <v>0</v>
      </c>
      <c r="P228" s="82" t="s">
        <v>53</v>
      </c>
      <c r="Q228" s="99" t="s">
        <v>54</v>
      </c>
    </row>
    <row r="229" customHeight="1" outlineLevel="2" spans="1:17">
      <c r="A229" s="82" t="s">
        <v>548</v>
      </c>
      <c r="B229" s="83" t="s">
        <v>18</v>
      </c>
      <c r="C229" s="82" t="s">
        <v>545</v>
      </c>
      <c r="D229" s="82" t="s">
        <v>546</v>
      </c>
      <c r="E229" s="84" t="s">
        <v>547</v>
      </c>
      <c r="F229" s="82" t="s">
        <v>14</v>
      </c>
      <c r="G229" s="85">
        <v>1</v>
      </c>
      <c r="H229" s="85">
        <v>1400</v>
      </c>
      <c r="I229" s="85"/>
      <c r="J229" s="85"/>
      <c r="K229" s="92">
        <f t="shared" ref="K229:K254" si="17">G229+I229</f>
        <v>1</v>
      </c>
      <c r="L229" s="85">
        <f t="shared" ref="L229:L253" si="18">H229+J229</f>
        <v>1400</v>
      </c>
      <c r="M229" s="85">
        <v>1400</v>
      </c>
      <c r="N229" s="93">
        <f t="shared" ref="N229:N254" si="19">H229-M229</f>
        <v>0</v>
      </c>
      <c r="O229" s="93">
        <f t="shared" ref="O229:O254" si="20">N229</f>
        <v>0</v>
      </c>
      <c r="P229" s="82" t="s">
        <v>53</v>
      </c>
      <c r="Q229" s="99" t="s">
        <v>54</v>
      </c>
    </row>
    <row r="230" customHeight="1" outlineLevel="2" spans="1:17">
      <c r="A230" s="82" t="s">
        <v>549</v>
      </c>
      <c r="B230" s="83" t="s">
        <v>18</v>
      </c>
      <c r="C230" s="82" t="s">
        <v>545</v>
      </c>
      <c r="D230" s="82" t="s">
        <v>53</v>
      </c>
      <c r="E230" s="84" t="s">
        <v>547</v>
      </c>
      <c r="F230" s="82" t="s">
        <v>14</v>
      </c>
      <c r="G230" s="85">
        <v>1</v>
      </c>
      <c r="H230" s="85">
        <v>1400</v>
      </c>
      <c r="I230" s="85"/>
      <c r="J230" s="85"/>
      <c r="K230" s="92">
        <f t="shared" si="17"/>
        <v>1</v>
      </c>
      <c r="L230" s="85">
        <f t="shared" si="18"/>
        <v>1400</v>
      </c>
      <c r="M230" s="85">
        <v>1400</v>
      </c>
      <c r="N230" s="93">
        <f t="shared" si="19"/>
        <v>0</v>
      </c>
      <c r="O230" s="93">
        <f t="shared" si="20"/>
        <v>0</v>
      </c>
      <c r="P230" s="82" t="s">
        <v>53</v>
      </c>
      <c r="Q230" s="99" t="s">
        <v>54</v>
      </c>
    </row>
    <row r="231" customHeight="1" outlineLevel="2" spans="1:17">
      <c r="A231" s="82" t="s">
        <v>550</v>
      </c>
      <c r="B231" s="83" t="s">
        <v>18</v>
      </c>
      <c r="C231" s="82" t="s">
        <v>551</v>
      </c>
      <c r="D231" s="82" t="s">
        <v>552</v>
      </c>
      <c r="E231" s="84" t="s">
        <v>547</v>
      </c>
      <c r="F231" s="82" t="s">
        <v>14</v>
      </c>
      <c r="G231" s="85">
        <v>1</v>
      </c>
      <c r="H231" s="85">
        <v>1600</v>
      </c>
      <c r="I231" s="85"/>
      <c r="J231" s="85"/>
      <c r="K231" s="92">
        <f t="shared" si="17"/>
        <v>1</v>
      </c>
      <c r="L231" s="85">
        <f t="shared" si="18"/>
        <v>1600</v>
      </c>
      <c r="M231" s="85">
        <v>1600</v>
      </c>
      <c r="N231" s="93">
        <f t="shared" si="19"/>
        <v>0</v>
      </c>
      <c r="O231" s="93">
        <f t="shared" si="20"/>
        <v>0</v>
      </c>
      <c r="P231" s="82" t="s">
        <v>53</v>
      </c>
      <c r="Q231" s="99" t="s">
        <v>536</v>
      </c>
    </row>
    <row r="232" customHeight="1" outlineLevel="2" spans="1:17">
      <c r="A232" s="82" t="s">
        <v>553</v>
      </c>
      <c r="B232" s="83" t="s">
        <v>18</v>
      </c>
      <c r="C232" s="82" t="s">
        <v>545</v>
      </c>
      <c r="D232" s="82" t="s">
        <v>546</v>
      </c>
      <c r="E232" s="84" t="s">
        <v>547</v>
      </c>
      <c r="F232" s="82" t="s">
        <v>14</v>
      </c>
      <c r="G232" s="85">
        <v>1</v>
      </c>
      <c r="H232" s="85">
        <v>1400</v>
      </c>
      <c r="I232" s="85"/>
      <c r="J232" s="85"/>
      <c r="K232" s="92">
        <f t="shared" si="17"/>
        <v>1</v>
      </c>
      <c r="L232" s="85">
        <f t="shared" si="18"/>
        <v>1400</v>
      </c>
      <c r="M232" s="85">
        <v>1400</v>
      </c>
      <c r="N232" s="93">
        <f t="shared" si="19"/>
        <v>0</v>
      </c>
      <c r="O232" s="93">
        <f t="shared" si="20"/>
        <v>0</v>
      </c>
      <c r="P232" s="82" t="s">
        <v>53</v>
      </c>
      <c r="Q232" s="99" t="s">
        <v>54</v>
      </c>
    </row>
    <row r="233" customHeight="1" outlineLevel="2" spans="1:17">
      <c r="A233" s="82" t="s">
        <v>554</v>
      </c>
      <c r="B233" s="83" t="s">
        <v>18</v>
      </c>
      <c r="C233" s="82" t="s">
        <v>555</v>
      </c>
      <c r="D233" s="82" t="s">
        <v>556</v>
      </c>
      <c r="E233" s="84" t="s">
        <v>557</v>
      </c>
      <c r="F233" s="82" t="s">
        <v>14</v>
      </c>
      <c r="G233" s="85">
        <v>1</v>
      </c>
      <c r="H233" s="85">
        <v>2300</v>
      </c>
      <c r="I233" s="85"/>
      <c r="J233" s="85"/>
      <c r="K233" s="92">
        <f t="shared" si="17"/>
        <v>1</v>
      </c>
      <c r="L233" s="85">
        <f t="shared" si="18"/>
        <v>2300</v>
      </c>
      <c r="M233" s="85">
        <v>2300</v>
      </c>
      <c r="N233" s="93">
        <f t="shared" si="19"/>
        <v>0</v>
      </c>
      <c r="O233" s="93">
        <f t="shared" si="20"/>
        <v>0</v>
      </c>
      <c r="P233" s="82" t="s">
        <v>53</v>
      </c>
      <c r="Q233" s="99" t="s">
        <v>54</v>
      </c>
    </row>
    <row r="234" customHeight="1" outlineLevel="2" spans="1:17">
      <c r="A234" s="82" t="s">
        <v>558</v>
      </c>
      <c r="B234" s="83" t="s">
        <v>18</v>
      </c>
      <c r="C234" s="82" t="s">
        <v>555</v>
      </c>
      <c r="D234" s="82" t="s">
        <v>556</v>
      </c>
      <c r="E234" s="84" t="s">
        <v>557</v>
      </c>
      <c r="F234" s="82" t="s">
        <v>14</v>
      </c>
      <c r="G234" s="85">
        <v>1</v>
      </c>
      <c r="H234" s="85">
        <v>2300</v>
      </c>
      <c r="I234" s="85"/>
      <c r="J234" s="85"/>
      <c r="K234" s="92">
        <f t="shared" si="17"/>
        <v>1</v>
      </c>
      <c r="L234" s="85">
        <f t="shared" si="18"/>
        <v>2300</v>
      </c>
      <c r="M234" s="85">
        <v>2300</v>
      </c>
      <c r="N234" s="93">
        <f t="shared" si="19"/>
        <v>0</v>
      </c>
      <c r="O234" s="93">
        <f t="shared" si="20"/>
        <v>0</v>
      </c>
      <c r="P234" s="82" t="s">
        <v>53</v>
      </c>
      <c r="Q234" s="99" t="s">
        <v>54</v>
      </c>
    </row>
    <row r="235" customHeight="1" outlineLevel="2" spans="1:17">
      <c r="A235" s="82" t="s">
        <v>559</v>
      </c>
      <c r="B235" s="83" t="s">
        <v>18</v>
      </c>
      <c r="C235" s="82" t="s">
        <v>560</v>
      </c>
      <c r="D235" s="82" t="s">
        <v>561</v>
      </c>
      <c r="E235" s="84" t="s">
        <v>562</v>
      </c>
      <c r="F235" s="82" t="s">
        <v>14</v>
      </c>
      <c r="G235" s="85">
        <v>1</v>
      </c>
      <c r="H235" s="85">
        <v>900</v>
      </c>
      <c r="I235" s="85"/>
      <c r="J235" s="85"/>
      <c r="K235" s="92">
        <f t="shared" si="17"/>
        <v>1</v>
      </c>
      <c r="L235" s="85">
        <f t="shared" si="18"/>
        <v>900</v>
      </c>
      <c r="M235" s="85">
        <v>900</v>
      </c>
      <c r="N235" s="93">
        <f t="shared" si="19"/>
        <v>0</v>
      </c>
      <c r="O235" s="93">
        <f t="shared" si="20"/>
        <v>0</v>
      </c>
      <c r="P235" s="82" t="s">
        <v>53</v>
      </c>
      <c r="Q235" s="99" t="s">
        <v>54</v>
      </c>
    </row>
    <row r="236" customHeight="1" outlineLevel="2" spans="1:17">
      <c r="A236" s="82" t="s">
        <v>563</v>
      </c>
      <c r="B236" s="83" t="s">
        <v>18</v>
      </c>
      <c r="C236" s="82" t="s">
        <v>564</v>
      </c>
      <c r="D236" s="82" t="s">
        <v>565</v>
      </c>
      <c r="E236" s="84" t="s">
        <v>566</v>
      </c>
      <c r="F236" s="82" t="s">
        <v>14</v>
      </c>
      <c r="G236" s="85">
        <v>1</v>
      </c>
      <c r="H236" s="85">
        <v>88</v>
      </c>
      <c r="I236" s="85"/>
      <c r="J236" s="85"/>
      <c r="K236" s="92">
        <f t="shared" si="17"/>
        <v>1</v>
      </c>
      <c r="L236" s="85">
        <f t="shared" si="18"/>
        <v>88</v>
      </c>
      <c r="M236" s="85">
        <v>88</v>
      </c>
      <c r="N236" s="93">
        <f t="shared" si="19"/>
        <v>0</v>
      </c>
      <c r="O236" s="93">
        <f t="shared" si="20"/>
        <v>0</v>
      </c>
      <c r="P236" s="82" t="s">
        <v>53</v>
      </c>
      <c r="Q236" s="99" t="s">
        <v>54</v>
      </c>
    </row>
    <row r="237" customHeight="1" outlineLevel="2" spans="1:17">
      <c r="A237" s="82" t="s">
        <v>567</v>
      </c>
      <c r="B237" s="83" t="s">
        <v>18</v>
      </c>
      <c r="C237" s="82" t="s">
        <v>568</v>
      </c>
      <c r="D237" s="82" t="s">
        <v>569</v>
      </c>
      <c r="E237" s="84" t="s">
        <v>570</v>
      </c>
      <c r="F237" s="82" t="s">
        <v>14</v>
      </c>
      <c r="G237" s="85">
        <v>1</v>
      </c>
      <c r="H237" s="85">
        <v>5685</v>
      </c>
      <c r="I237" s="85"/>
      <c r="J237" s="85"/>
      <c r="K237" s="92">
        <f t="shared" si="17"/>
        <v>1</v>
      </c>
      <c r="L237" s="85">
        <f t="shared" si="18"/>
        <v>5685</v>
      </c>
      <c r="M237" s="85">
        <v>5685</v>
      </c>
      <c r="N237" s="93">
        <f t="shared" si="19"/>
        <v>0</v>
      </c>
      <c r="O237" s="93">
        <f t="shared" si="20"/>
        <v>0</v>
      </c>
      <c r="P237" s="82" t="s">
        <v>53</v>
      </c>
      <c r="Q237" s="99" t="s">
        <v>54</v>
      </c>
    </row>
    <row r="238" customHeight="1" outlineLevel="2" spans="1:17">
      <c r="A238" s="82" t="s">
        <v>571</v>
      </c>
      <c r="B238" s="83" t="s">
        <v>18</v>
      </c>
      <c r="C238" s="82" t="s">
        <v>572</v>
      </c>
      <c r="D238" s="82" t="s">
        <v>573</v>
      </c>
      <c r="E238" s="84" t="s">
        <v>574</v>
      </c>
      <c r="F238" s="82" t="s">
        <v>14</v>
      </c>
      <c r="G238" s="85">
        <v>1</v>
      </c>
      <c r="H238" s="85">
        <v>1200</v>
      </c>
      <c r="I238" s="85"/>
      <c r="J238" s="85"/>
      <c r="K238" s="92">
        <f t="shared" si="17"/>
        <v>1</v>
      </c>
      <c r="L238" s="85">
        <f t="shared" si="18"/>
        <v>1200</v>
      </c>
      <c r="M238" s="85">
        <v>1200</v>
      </c>
      <c r="N238" s="93">
        <f t="shared" si="19"/>
        <v>0</v>
      </c>
      <c r="O238" s="93">
        <f t="shared" si="20"/>
        <v>0</v>
      </c>
      <c r="P238" s="82" t="s">
        <v>53</v>
      </c>
      <c r="Q238" s="99" t="s">
        <v>54</v>
      </c>
    </row>
    <row r="239" customHeight="1" outlineLevel="2" spans="1:17">
      <c r="A239" s="82" t="s">
        <v>575</v>
      </c>
      <c r="B239" s="83" t="s">
        <v>18</v>
      </c>
      <c r="C239" s="82" t="s">
        <v>425</v>
      </c>
      <c r="D239" s="82" t="s">
        <v>576</v>
      </c>
      <c r="E239" s="84" t="s">
        <v>577</v>
      </c>
      <c r="F239" s="82" t="s">
        <v>14</v>
      </c>
      <c r="G239" s="85">
        <v>1</v>
      </c>
      <c r="H239" s="85">
        <v>600</v>
      </c>
      <c r="I239" s="85"/>
      <c r="J239" s="85"/>
      <c r="K239" s="92">
        <f t="shared" si="17"/>
        <v>1</v>
      </c>
      <c r="L239" s="85">
        <f t="shared" si="18"/>
        <v>600</v>
      </c>
      <c r="M239" s="85">
        <v>600</v>
      </c>
      <c r="N239" s="93">
        <f t="shared" si="19"/>
        <v>0</v>
      </c>
      <c r="O239" s="93">
        <f t="shared" si="20"/>
        <v>0</v>
      </c>
      <c r="P239" s="82" t="s">
        <v>53</v>
      </c>
      <c r="Q239" s="99" t="s">
        <v>54</v>
      </c>
    </row>
    <row r="240" customHeight="1" outlineLevel="2" spans="1:17">
      <c r="A240" s="82" t="s">
        <v>578</v>
      </c>
      <c r="B240" s="83" t="s">
        <v>18</v>
      </c>
      <c r="C240" s="82" t="s">
        <v>572</v>
      </c>
      <c r="D240" s="82" t="s">
        <v>573</v>
      </c>
      <c r="E240" s="84" t="s">
        <v>579</v>
      </c>
      <c r="F240" s="82" t="s">
        <v>14</v>
      </c>
      <c r="G240" s="85">
        <v>1</v>
      </c>
      <c r="H240" s="85">
        <v>1500</v>
      </c>
      <c r="I240" s="85"/>
      <c r="J240" s="85"/>
      <c r="K240" s="92">
        <f t="shared" si="17"/>
        <v>1</v>
      </c>
      <c r="L240" s="85">
        <f t="shared" si="18"/>
        <v>1500</v>
      </c>
      <c r="M240" s="85">
        <v>1500</v>
      </c>
      <c r="N240" s="93">
        <f t="shared" si="19"/>
        <v>0</v>
      </c>
      <c r="O240" s="93">
        <f t="shared" si="20"/>
        <v>0</v>
      </c>
      <c r="P240" s="82" t="s">
        <v>53</v>
      </c>
      <c r="Q240" s="99" t="s">
        <v>54</v>
      </c>
    </row>
    <row r="241" customHeight="1" outlineLevel="2" spans="1:17">
      <c r="A241" s="82" t="s">
        <v>580</v>
      </c>
      <c r="B241" s="83" t="s">
        <v>18</v>
      </c>
      <c r="C241" s="82" t="s">
        <v>581</v>
      </c>
      <c r="D241" s="82" t="s">
        <v>53</v>
      </c>
      <c r="E241" s="84" t="s">
        <v>582</v>
      </c>
      <c r="F241" s="82" t="s">
        <v>14</v>
      </c>
      <c r="G241" s="85">
        <v>1</v>
      </c>
      <c r="H241" s="85">
        <v>311</v>
      </c>
      <c r="I241" s="85"/>
      <c r="J241" s="85"/>
      <c r="K241" s="92">
        <f t="shared" si="17"/>
        <v>1</v>
      </c>
      <c r="L241" s="85">
        <f t="shared" si="18"/>
        <v>311</v>
      </c>
      <c r="M241" s="85">
        <v>311</v>
      </c>
      <c r="N241" s="93">
        <f t="shared" si="19"/>
        <v>0</v>
      </c>
      <c r="O241" s="93">
        <f t="shared" si="20"/>
        <v>0</v>
      </c>
      <c r="P241" s="82" t="s">
        <v>53</v>
      </c>
      <c r="Q241" s="99" t="s">
        <v>54</v>
      </c>
    </row>
    <row r="242" customHeight="1" outlineLevel="2" spans="1:17">
      <c r="A242" s="82" t="s">
        <v>583</v>
      </c>
      <c r="B242" s="83" t="s">
        <v>18</v>
      </c>
      <c r="C242" s="82" t="s">
        <v>584</v>
      </c>
      <c r="D242" s="82" t="s">
        <v>585</v>
      </c>
      <c r="E242" s="84" t="s">
        <v>586</v>
      </c>
      <c r="F242" s="82" t="s">
        <v>14</v>
      </c>
      <c r="G242" s="85">
        <v>1</v>
      </c>
      <c r="H242" s="85">
        <v>700</v>
      </c>
      <c r="I242" s="85"/>
      <c r="J242" s="85"/>
      <c r="K242" s="92">
        <f t="shared" si="17"/>
        <v>1</v>
      </c>
      <c r="L242" s="85">
        <f t="shared" si="18"/>
        <v>700</v>
      </c>
      <c r="M242" s="85">
        <v>700</v>
      </c>
      <c r="N242" s="93">
        <f t="shared" si="19"/>
        <v>0</v>
      </c>
      <c r="O242" s="93">
        <f t="shared" si="20"/>
        <v>0</v>
      </c>
      <c r="P242" s="82" t="s">
        <v>53</v>
      </c>
      <c r="Q242" s="99" t="s">
        <v>54</v>
      </c>
    </row>
    <row r="243" customHeight="1" outlineLevel="2" spans="1:17">
      <c r="A243" s="82" t="s">
        <v>587</v>
      </c>
      <c r="B243" s="83" t="s">
        <v>18</v>
      </c>
      <c r="C243" s="82" t="s">
        <v>588</v>
      </c>
      <c r="D243" s="82" t="s">
        <v>589</v>
      </c>
      <c r="E243" s="84" t="s">
        <v>586</v>
      </c>
      <c r="F243" s="82" t="s">
        <v>14</v>
      </c>
      <c r="G243" s="85">
        <v>1</v>
      </c>
      <c r="H243" s="85">
        <v>200</v>
      </c>
      <c r="I243" s="85"/>
      <c r="J243" s="85"/>
      <c r="K243" s="92">
        <f t="shared" si="17"/>
        <v>1</v>
      </c>
      <c r="L243" s="85">
        <f t="shared" si="18"/>
        <v>200</v>
      </c>
      <c r="M243" s="85">
        <v>200</v>
      </c>
      <c r="N243" s="93">
        <f t="shared" si="19"/>
        <v>0</v>
      </c>
      <c r="O243" s="93">
        <f t="shared" si="20"/>
        <v>0</v>
      </c>
      <c r="P243" s="82" t="s">
        <v>53</v>
      </c>
      <c r="Q243" s="99" t="s">
        <v>54</v>
      </c>
    </row>
    <row r="244" customHeight="1" outlineLevel="2" spans="1:17">
      <c r="A244" s="82" t="s">
        <v>590</v>
      </c>
      <c r="B244" s="83" t="s">
        <v>18</v>
      </c>
      <c r="C244" s="82" t="s">
        <v>591</v>
      </c>
      <c r="D244" s="82" t="s">
        <v>585</v>
      </c>
      <c r="E244" s="84" t="s">
        <v>130</v>
      </c>
      <c r="F244" s="82" t="s">
        <v>14</v>
      </c>
      <c r="G244" s="85">
        <v>1</v>
      </c>
      <c r="H244" s="85">
        <v>700</v>
      </c>
      <c r="I244" s="85"/>
      <c r="J244" s="85"/>
      <c r="K244" s="92">
        <f t="shared" si="17"/>
        <v>1</v>
      </c>
      <c r="L244" s="85">
        <f t="shared" si="18"/>
        <v>700</v>
      </c>
      <c r="M244" s="85">
        <v>700</v>
      </c>
      <c r="N244" s="93">
        <f t="shared" si="19"/>
        <v>0</v>
      </c>
      <c r="O244" s="93">
        <f t="shared" si="20"/>
        <v>0</v>
      </c>
      <c r="P244" s="82" t="s">
        <v>53</v>
      </c>
      <c r="Q244" s="99" t="s">
        <v>54</v>
      </c>
    </row>
    <row r="245" customHeight="1" outlineLevel="2" spans="1:17">
      <c r="A245" s="82" t="s">
        <v>592</v>
      </c>
      <c r="B245" s="83" t="s">
        <v>18</v>
      </c>
      <c r="C245" s="82" t="s">
        <v>593</v>
      </c>
      <c r="D245" s="82" t="s">
        <v>53</v>
      </c>
      <c r="E245" s="84" t="s">
        <v>594</v>
      </c>
      <c r="F245" s="82" t="s">
        <v>14</v>
      </c>
      <c r="G245" s="85">
        <v>1</v>
      </c>
      <c r="H245" s="85">
        <v>1200</v>
      </c>
      <c r="I245" s="85"/>
      <c r="J245" s="85"/>
      <c r="K245" s="92">
        <f t="shared" si="17"/>
        <v>1</v>
      </c>
      <c r="L245" s="85">
        <f t="shared" si="18"/>
        <v>1200</v>
      </c>
      <c r="M245" s="85">
        <v>1200</v>
      </c>
      <c r="N245" s="93">
        <f t="shared" si="19"/>
        <v>0</v>
      </c>
      <c r="O245" s="93">
        <f t="shared" si="20"/>
        <v>0</v>
      </c>
      <c r="P245" s="82" t="s">
        <v>53</v>
      </c>
      <c r="Q245" s="99" t="s">
        <v>595</v>
      </c>
    </row>
    <row r="246" customHeight="1" outlineLevel="2" spans="1:17">
      <c r="A246" s="82" t="s">
        <v>596</v>
      </c>
      <c r="B246" s="83" t="s">
        <v>18</v>
      </c>
      <c r="C246" s="82" t="s">
        <v>597</v>
      </c>
      <c r="D246" s="82" t="s">
        <v>53</v>
      </c>
      <c r="E246" s="84" t="s">
        <v>594</v>
      </c>
      <c r="F246" s="82" t="s">
        <v>14</v>
      </c>
      <c r="G246" s="85">
        <v>1</v>
      </c>
      <c r="H246" s="85">
        <v>1800</v>
      </c>
      <c r="I246" s="85"/>
      <c r="J246" s="85"/>
      <c r="K246" s="92">
        <f t="shared" si="17"/>
        <v>1</v>
      </c>
      <c r="L246" s="85">
        <f t="shared" si="18"/>
        <v>1800</v>
      </c>
      <c r="M246" s="85">
        <v>1800</v>
      </c>
      <c r="N246" s="93">
        <f t="shared" si="19"/>
        <v>0</v>
      </c>
      <c r="O246" s="93">
        <f t="shared" si="20"/>
        <v>0</v>
      </c>
      <c r="P246" s="82" t="s">
        <v>53</v>
      </c>
      <c r="Q246" s="99" t="s">
        <v>595</v>
      </c>
    </row>
    <row r="247" customHeight="1" outlineLevel="2" spans="1:17">
      <c r="A247" s="82" t="s">
        <v>598</v>
      </c>
      <c r="B247" s="83" t="s">
        <v>18</v>
      </c>
      <c r="C247" s="82" t="s">
        <v>599</v>
      </c>
      <c r="D247" s="82" t="s">
        <v>53</v>
      </c>
      <c r="E247" s="84" t="s">
        <v>594</v>
      </c>
      <c r="F247" s="82" t="s">
        <v>14</v>
      </c>
      <c r="G247" s="85">
        <v>1</v>
      </c>
      <c r="H247" s="85">
        <v>1800</v>
      </c>
      <c r="I247" s="85"/>
      <c r="J247" s="85"/>
      <c r="K247" s="92">
        <f t="shared" si="17"/>
        <v>1</v>
      </c>
      <c r="L247" s="85">
        <f t="shared" si="18"/>
        <v>1800</v>
      </c>
      <c r="M247" s="85">
        <v>1800</v>
      </c>
      <c r="N247" s="93">
        <f t="shared" si="19"/>
        <v>0</v>
      </c>
      <c r="O247" s="93">
        <f t="shared" si="20"/>
        <v>0</v>
      </c>
      <c r="P247" s="82" t="s">
        <v>53</v>
      </c>
      <c r="Q247" s="99" t="s">
        <v>595</v>
      </c>
    </row>
    <row r="248" customHeight="1" outlineLevel="2" spans="1:17">
      <c r="A248" s="82" t="s">
        <v>600</v>
      </c>
      <c r="B248" s="83" t="s">
        <v>18</v>
      </c>
      <c r="C248" s="82" t="s">
        <v>599</v>
      </c>
      <c r="D248" s="82" t="s">
        <v>53</v>
      </c>
      <c r="E248" s="84" t="s">
        <v>594</v>
      </c>
      <c r="F248" s="82" t="s">
        <v>14</v>
      </c>
      <c r="G248" s="85">
        <v>1</v>
      </c>
      <c r="H248" s="85">
        <v>1800</v>
      </c>
      <c r="I248" s="85"/>
      <c r="J248" s="85"/>
      <c r="K248" s="92">
        <f t="shared" si="17"/>
        <v>1</v>
      </c>
      <c r="L248" s="85">
        <f t="shared" si="18"/>
        <v>1800</v>
      </c>
      <c r="M248" s="85">
        <v>1800</v>
      </c>
      <c r="N248" s="93">
        <f t="shared" si="19"/>
        <v>0</v>
      </c>
      <c r="O248" s="93">
        <f t="shared" si="20"/>
        <v>0</v>
      </c>
      <c r="P248" s="82" t="s">
        <v>53</v>
      </c>
      <c r="Q248" s="99" t="s">
        <v>595</v>
      </c>
    </row>
    <row r="249" customHeight="1" outlineLevel="2" spans="1:17">
      <c r="A249" s="82" t="s">
        <v>601</v>
      </c>
      <c r="B249" s="83" t="s">
        <v>18</v>
      </c>
      <c r="C249" s="82" t="s">
        <v>602</v>
      </c>
      <c r="D249" s="82" t="s">
        <v>603</v>
      </c>
      <c r="E249" s="84" t="s">
        <v>594</v>
      </c>
      <c r="F249" s="82" t="s">
        <v>14</v>
      </c>
      <c r="G249" s="85">
        <v>1</v>
      </c>
      <c r="H249" s="85">
        <v>2400</v>
      </c>
      <c r="I249" s="85"/>
      <c r="J249" s="85"/>
      <c r="K249" s="92">
        <f t="shared" si="17"/>
        <v>1</v>
      </c>
      <c r="L249" s="85">
        <f t="shared" si="18"/>
        <v>2400</v>
      </c>
      <c r="M249" s="85">
        <v>2400</v>
      </c>
      <c r="N249" s="93">
        <f t="shared" si="19"/>
        <v>0</v>
      </c>
      <c r="O249" s="93">
        <f t="shared" si="20"/>
        <v>0</v>
      </c>
      <c r="P249" s="82" t="s">
        <v>53</v>
      </c>
      <c r="Q249" s="99" t="s">
        <v>595</v>
      </c>
    </row>
    <row r="250" s="62" customFormat="1" customHeight="1" outlineLevel="2" spans="1:17">
      <c r="A250" s="86" t="s">
        <v>604</v>
      </c>
      <c r="B250" s="87" t="s">
        <v>18</v>
      </c>
      <c r="C250" s="86" t="s">
        <v>602</v>
      </c>
      <c r="D250" s="86" t="s">
        <v>53</v>
      </c>
      <c r="E250" s="88" t="s">
        <v>594</v>
      </c>
      <c r="F250" s="86" t="s">
        <v>14</v>
      </c>
      <c r="G250" s="89">
        <v>1</v>
      </c>
      <c r="H250" s="89">
        <v>2400</v>
      </c>
      <c r="I250" s="89"/>
      <c r="J250" s="89"/>
      <c r="K250" s="94">
        <f t="shared" si="17"/>
        <v>1</v>
      </c>
      <c r="L250" s="89">
        <f t="shared" si="18"/>
        <v>2400</v>
      </c>
      <c r="M250" s="89">
        <v>2400</v>
      </c>
      <c r="N250" s="95">
        <f t="shared" si="19"/>
        <v>0</v>
      </c>
      <c r="O250" s="95">
        <f t="shared" si="20"/>
        <v>0</v>
      </c>
      <c r="P250" s="86" t="s">
        <v>53</v>
      </c>
      <c r="Q250" s="100" t="s">
        <v>595</v>
      </c>
    </row>
    <row r="251" customHeight="1" outlineLevel="2" spans="1:17">
      <c r="A251" s="82" t="s">
        <v>605</v>
      </c>
      <c r="B251" s="83" t="s">
        <v>18</v>
      </c>
      <c r="C251" s="82" t="s">
        <v>606</v>
      </c>
      <c r="D251" s="82" t="s">
        <v>607</v>
      </c>
      <c r="E251" s="84" t="s">
        <v>594</v>
      </c>
      <c r="F251" s="82" t="s">
        <v>14</v>
      </c>
      <c r="G251" s="85">
        <v>1</v>
      </c>
      <c r="H251" s="85">
        <v>700</v>
      </c>
      <c r="I251" s="85"/>
      <c r="J251" s="85"/>
      <c r="K251" s="92">
        <f t="shared" si="17"/>
        <v>1</v>
      </c>
      <c r="L251" s="85">
        <f t="shared" si="18"/>
        <v>700</v>
      </c>
      <c r="M251" s="85">
        <v>700</v>
      </c>
      <c r="N251" s="93">
        <f t="shared" si="19"/>
        <v>0</v>
      </c>
      <c r="O251" s="93">
        <f t="shared" si="20"/>
        <v>0</v>
      </c>
      <c r="P251" s="82" t="s">
        <v>53</v>
      </c>
      <c r="Q251" s="99" t="s">
        <v>595</v>
      </c>
    </row>
    <row r="252" customHeight="1" outlineLevel="2" spans="1:33">
      <c r="A252" s="82" t="s">
        <v>608</v>
      </c>
      <c r="B252" s="83" t="s">
        <v>18</v>
      </c>
      <c r="C252" s="82" t="s">
        <v>609</v>
      </c>
      <c r="D252" s="82" t="s">
        <v>610</v>
      </c>
      <c r="E252" s="84" t="s">
        <v>594</v>
      </c>
      <c r="F252" s="82" t="s">
        <v>14</v>
      </c>
      <c r="G252" s="85">
        <v>1</v>
      </c>
      <c r="H252" s="85">
        <v>2400</v>
      </c>
      <c r="I252" s="85"/>
      <c r="J252" s="85"/>
      <c r="K252" s="92">
        <f t="shared" si="17"/>
        <v>1</v>
      </c>
      <c r="L252" s="85">
        <f t="shared" si="18"/>
        <v>2400</v>
      </c>
      <c r="M252" s="85">
        <v>2400</v>
      </c>
      <c r="N252" s="93">
        <f t="shared" si="19"/>
        <v>0</v>
      </c>
      <c r="O252" s="93">
        <f t="shared" si="20"/>
        <v>0</v>
      </c>
      <c r="P252" s="82" t="s">
        <v>53</v>
      </c>
      <c r="Q252" s="99" t="s">
        <v>595</v>
      </c>
      <c r="S252" s="104"/>
      <c r="T252" s="105"/>
      <c r="U252" s="93"/>
      <c r="V252" s="106"/>
      <c r="W252" s="93"/>
      <c r="X252" s="93"/>
      <c r="Y252" s="93"/>
      <c r="Z252" s="93"/>
      <c r="AA252" s="108"/>
      <c r="AB252" s="108"/>
      <c r="AC252" s="106"/>
      <c r="AD252" s="107"/>
      <c r="AE252" s="104"/>
      <c r="AF252" s="104"/>
      <c r="AG252" s="104"/>
    </row>
    <row r="253" customHeight="1" outlineLevel="2" spans="1:17">
      <c r="A253" s="82" t="s">
        <v>611</v>
      </c>
      <c r="B253" s="83" t="s">
        <v>18</v>
      </c>
      <c r="C253" s="82" t="s">
        <v>593</v>
      </c>
      <c r="D253" s="82" t="s">
        <v>53</v>
      </c>
      <c r="E253" s="102">
        <v>38232</v>
      </c>
      <c r="F253" s="82" t="s">
        <v>14</v>
      </c>
      <c r="G253" s="85">
        <v>1</v>
      </c>
      <c r="H253" s="85">
        <v>1200</v>
      </c>
      <c r="I253" s="85"/>
      <c r="J253" s="85"/>
      <c r="K253" s="92">
        <f t="shared" si="17"/>
        <v>1</v>
      </c>
      <c r="L253" s="85">
        <f t="shared" si="18"/>
        <v>1200</v>
      </c>
      <c r="M253" s="85">
        <v>1200</v>
      </c>
      <c r="N253" s="93">
        <f t="shared" si="19"/>
        <v>0</v>
      </c>
      <c r="O253" s="93">
        <f t="shared" si="20"/>
        <v>0</v>
      </c>
      <c r="P253" s="82" t="s">
        <v>53</v>
      </c>
      <c r="Q253" s="99" t="s">
        <v>595</v>
      </c>
    </row>
    <row r="254" s="64" customFormat="1" ht="21" outlineLevel="2" spans="1:17">
      <c r="A254" s="82" t="s">
        <v>612</v>
      </c>
      <c r="B254" s="83" t="s">
        <v>18</v>
      </c>
      <c r="C254" s="82" t="s">
        <v>613</v>
      </c>
      <c r="D254" s="82" t="s">
        <v>614</v>
      </c>
      <c r="E254" s="84" t="s">
        <v>615</v>
      </c>
      <c r="F254" s="82" t="s">
        <v>14</v>
      </c>
      <c r="G254" s="85">
        <v>1</v>
      </c>
      <c r="H254" s="85">
        <v>74000</v>
      </c>
      <c r="I254" s="85"/>
      <c r="J254" s="85"/>
      <c r="K254" s="92">
        <f t="shared" si="17"/>
        <v>1</v>
      </c>
      <c r="L254" s="85">
        <v>74000</v>
      </c>
      <c r="M254" s="85">
        <v>74000</v>
      </c>
      <c r="N254" s="93">
        <f t="shared" si="19"/>
        <v>0</v>
      </c>
      <c r="O254" s="93">
        <f t="shared" si="20"/>
        <v>0</v>
      </c>
      <c r="P254" s="82"/>
      <c r="Q254" s="107" t="s">
        <v>54</v>
      </c>
    </row>
    <row r="255" s="61" customFormat="1" customHeight="1" outlineLevel="1" spans="1:17">
      <c r="A255" s="82"/>
      <c r="B255" s="103" t="s">
        <v>20</v>
      </c>
      <c r="C255" s="82"/>
      <c r="D255" s="82"/>
      <c r="E255" s="102"/>
      <c r="F255" s="82"/>
      <c r="G255" s="85">
        <f>SUBTOTAL(9,G37:G254)</f>
        <v>218</v>
      </c>
      <c r="H255" s="85">
        <f>SUBTOTAL(9,H37:H254)</f>
        <v>1053121</v>
      </c>
      <c r="I255" s="85"/>
      <c r="J255" s="85">
        <f>SUBTOTAL(9,J37:J253)</f>
        <v>0</v>
      </c>
      <c r="K255" s="92">
        <f>SUBTOTAL(9,K37:K254)</f>
        <v>219</v>
      </c>
      <c r="L255" s="85">
        <f>SUBTOTAL(9,L37:L254)</f>
        <v>1053121</v>
      </c>
      <c r="M255" s="85">
        <f>SUBTOTAL(9,M37:M254)</f>
        <v>1053121</v>
      </c>
      <c r="N255" s="93">
        <f>SUBTOTAL(9,N37:N253)</f>
        <v>0</v>
      </c>
      <c r="O255" s="93">
        <f>SUBTOTAL(9,O37:O253)</f>
        <v>0</v>
      </c>
      <c r="P255" s="82"/>
      <c r="Q255" s="99"/>
    </row>
    <row r="256" customHeight="1" outlineLevel="2" spans="1:17">
      <c r="A256" s="82" t="s">
        <v>616</v>
      </c>
      <c r="B256" s="83" t="s">
        <v>21</v>
      </c>
      <c r="C256" s="82" t="s">
        <v>617</v>
      </c>
      <c r="D256" s="82" t="s">
        <v>53</v>
      </c>
      <c r="E256" s="84" t="s">
        <v>618</v>
      </c>
      <c r="F256" s="82" t="s">
        <v>14</v>
      </c>
      <c r="G256" s="85">
        <v>6</v>
      </c>
      <c r="H256" s="85">
        <v>1</v>
      </c>
      <c r="I256" s="85"/>
      <c r="J256" s="85"/>
      <c r="K256" s="92">
        <f t="shared" ref="K256:L258" si="21">G256+I256</f>
        <v>6</v>
      </c>
      <c r="L256" s="85">
        <f t="shared" si="21"/>
        <v>1</v>
      </c>
      <c r="M256" s="85">
        <v>0</v>
      </c>
      <c r="N256" s="93">
        <f>H256-M256</f>
        <v>1</v>
      </c>
      <c r="O256" s="93">
        <f>N256</f>
        <v>1</v>
      </c>
      <c r="P256" s="82" t="s">
        <v>53</v>
      </c>
      <c r="Q256" s="99" t="s">
        <v>54</v>
      </c>
    </row>
    <row r="257" customHeight="1" outlineLevel="2" spans="1:17">
      <c r="A257" s="82" t="s">
        <v>619</v>
      </c>
      <c r="B257" s="83" t="s">
        <v>21</v>
      </c>
      <c r="C257" s="82" t="s">
        <v>620</v>
      </c>
      <c r="D257" s="82" t="s">
        <v>53</v>
      </c>
      <c r="E257" s="84" t="s">
        <v>130</v>
      </c>
      <c r="F257" s="82" t="s">
        <v>14</v>
      </c>
      <c r="G257" s="85">
        <v>1</v>
      </c>
      <c r="H257" s="85">
        <v>800</v>
      </c>
      <c r="I257" s="85"/>
      <c r="J257" s="85"/>
      <c r="K257" s="92">
        <f t="shared" si="21"/>
        <v>1</v>
      </c>
      <c r="L257" s="85">
        <f t="shared" si="21"/>
        <v>800</v>
      </c>
      <c r="M257" s="85">
        <v>0</v>
      </c>
      <c r="N257" s="93">
        <f>H257-M257</f>
        <v>800</v>
      </c>
      <c r="O257" s="93">
        <f>N257</f>
        <v>800</v>
      </c>
      <c r="P257" s="82" t="s">
        <v>53</v>
      </c>
      <c r="Q257" s="99" t="s">
        <v>54</v>
      </c>
    </row>
    <row r="258" s="62" customFormat="1" ht="38" customHeight="1" outlineLevel="2" spans="1:17">
      <c r="A258" s="86" t="s">
        <v>621</v>
      </c>
      <c r="B258" s="87" t="s">
        <v>21</v>
      </c>
      <c r="C258" s="86" t="s">
        <v>622</v>
      </c>
      <c r="D258" s="86" t="s">
        <v>53</v>
      </c>
      <c r="E258" s="88" t="s">
        <v>623</v>
      </c>
      <c r="F258" s="86" t="s">
        <v>14</v>
      </c>
      <c r="G258" s="89">
        <v>1</v>
      </c>
      <c r="H258" s="89">
        <v>35000</v>
      </c>
      <c r="I258" s="89"/>
      <c r="J258" s="89"/>
      <c r="K258" s="94">
        <f t="shared" si="21"/>
        <v>1</v>
      </c>
      <c r="L258" s="89">
        <f t="shared" si="21"/>
        <v>35000</v>
      </c>
      <c r="M258" s="89">
        <v>0</v>
      </c>
      <c r="N258" s="95">
        <f>H258-M258</f>
        <v>35000</v>
      </c>
      <c r="O258" s="95">
        <f>N258</f>
        <v>35000</v>
      </c>
      <c r="P258" s="86" t="s">
        <v>53</v>
      </c>
      <c r="Q258" s="100" t="s">
        <v>624</v>
      </c>
    </row>
    <row r="259" s="63" customFormat="1" customHeight="1" outlineLevel="1" spans="1:17">
      <c r="A259" s="86"/>
      <c r="B259" s="90" t="s">
        <v>22</v>
      </c>
      <c r="C259" s="86"/>
      <c r="D259" s="86"/>
      <c r="E259" s="88"/>
      <c r="F259" s="86"/>
      <c r="G259" s="89">
        <f t="shared" ref="G259:O259" si="22">SUBTOTAL(9,G256:G258)</f>
        <v>8</v>
      </c>
      <c r="H259" s="89">
        <f t="shared" si="22"/>
        <v>35801</v>
      </c>
      <c r="I259" s="89">
        <f t="shared" si="22"/>
        <v>0</v>
      </c>
      <c r="J259" s="89">
        <f t="shared" si="22"/>
        <v>0</v>
      </c>
      <c r="K259" s="94">
        <f t="shared" si="22"/>
        <v>8</v>
      </c>
      <c r="L259" s="89">
        <f t="shared" si="22"/>
        <v>35801</v>
      </c>
      <c r="M259" s="89">
        <f t="shared" si="22"/>
        <v>0</v>
      </c>
      <c r="N259" s="95">
        <f t="shared" si="22"/>
        <v>35801</v>
      </c>
      <c r="O259" s="95">
        <f t="shared" si="22"/>
        <v>35801</v>
      </c>
      <c r="P259" s="86"/>
      <c r="Q259" s="100"/>
    </row>
    <row r="260" customHeight="1" outlineLevel="2" spans="1:17">
      <c r="A260" s="82" t="s">
        <v>625</v>
      </c>
      <c r="B260" s="83" t="s">
        <v>23</v>
      </c>
      <c r="C260" s="82" t="s">
        <v>626</v>
      </c>
      <c r="D260" s="82" t="s">
        <v>627</v>
      </c>
      <c r="E260" s="84" t="s">
        <v>427</v>
      </c>
      <c r="F260" s="82" t="s">
        <v>14</v>
      </c>
      <c r="G260" s="85">
        <v>1</v>
      </c>
      <c r="H260" s="85">
        <v>4000</v>
      </c>
      <c r="I260" s="85"/>
      <c r="J260" s="85"/>
      <c r="K260" s="92">
        <f t="shared" ref="K260:K291" si="23">G260+I260</f>
        <v>1</v>
      </c>
      <c r="L260" s="85">
        <f t="shared" ref="L260:L291" si="24">H260+J260</f>
        <v>4000</v>
      </c>
      <c r="M260" s="85">
        <v>4000</v>
      </c>
      <c r="N260" s="93">
        <f t="shared" ref="N260:N291" si="25">H260-M260</f>
        <v>0</v>
      </c>
      <c r="O260" s="93">
        <f t="shared" ref="O260:O291" si="26">N260</f>
        <v>0</v>
      </c>
      <c r="P260" s="82" t="s">
        <v>53</v>
      </c>
      <c r="Q260" s="99" t="s">
        <v>54</v>
      </c>
    </row>
    <row r="261" customHeight="1" outlineLevel="2" spans="1:17">
      <c r="A261" s="82" t="s">
        <v>628</v>
      </c>
      <c r="B261" s="83" t="s">
        <v>23</v>
      </c>
      <c r="C261" s="82" t="s">
        <v>626</v>
      </c>
      <c r="D261" s="82" t="s">
        <v>627</v>
      </c>
      <c r="E261" s="84" t="s">
        <v>427</v>
      </c>
      <c r="F261" s="82" t="s">
        <v>14</v>
      </c>
      <c r="G261" s="85">
        <v>1</v>
      </c>
      <c r="H261" s="85">
        <v>4000</v>
      </c>
      <c r="I261" s="85"/>
      <c r="J261" s="85"/>
      <c r="K261" s="92">
        <f t="shared" si="23"/>
        <v>1</v>
      </c>
      <c r="L261" s="85">
        <f t="shared" si="24"/>
        <v>4000</v>
      </c>
      <c r="M261" s="85">
        <v>4000</v>
      </c>
      <c r="N261" s="93">
        <f t="shared" si="25"/>
        <v>0</v>
      </c>
      <c r="O261" s="93">
        <f t="shared" si="26"/>
        <v>0</v>
      </c>
      <c r="P261" s="82" t="s">
        <v>53</v>
      </c>
      <c r="Q261" s="99" t="s">
        <v>54</v>
      </c>
    </row>
    <row r="262" customHeight="1" outlineLevel="2" spans="1:17">
      <c r="A262" s="82" t="s">
        <v>629</v>
      </c>
      <c r="B262" s="83" t="s">
        <v>23</v>
      </c>
      <c r="C262" s="82" t="s">
        <v>630</v>
      </c>
      <c r="D262" s="82" t="s">
        <v>631</v>
      </c>
      <c r="E262" s="84" t="s">
        <v>427</v>
      </c>
      <c r="F262" s="82" t="s">
        <v>14</v>
      </c>
      <c r="G262" s="85">
        <v>1</v>
      </c>
      <c r="H262" s="85">
        <v>8200</v>
      </c>
      <c r="I262" s="85"/>
      <c r="J262" s="85"/>
      <c r="K262" s="92">
        <f t="shared" si="23"/>
        <v>1</v>
      </c>
      <c r="L262" s="85">
        <f t="shared" si="24"/>
        <v>8200</v>
      </c>
      <c r="M262" s="85">
        <v>8200</v>
      </c>
      <c r="N262" s="93">
        <f t="shared" si="25"/>
        <v>0</v>
      </c>
      <c r="O262" s="93">
        <f t="shared" si="26"/>
        <v>0</v>
      </c>
      <c r="P262" s="82" t="s">
        <v>53</v>
      </c>
      <c r="Q262" s="99" t="s">
        <v>54</v>
      </c>
    </row>
    <row r="263" customHeight="1" outlineLevel="2" spans="1:17">
      <c r="A263" s="82" t="s">
        <v>632</v>
      </c>
      <c r="B263" s="83" t="s">
        <v>23</v>
      </c>
      <c r="C263" s="82" t="s">
        <v>633</v>
      </c>
      <c r="D263" s="82" t="s">
        <v>634</v>
      </c>
      <c r="E263" s="84" t="s">
        <v>635</v>
      </c>
      <c r="F263" s="82" t="s">
        <v>14</v>
      </c>
      <c r="G263" s="85">
        <v>1</v>
      </c>
      <c r="H263" s="85">
        <v>48125</v>
      </c>
      <c r="I263" s="85"/>
      <c r="J263" s="85"/>
      <c r="K263" s="92">
        <f t="shared" si="23"/>
        <v>1</v>
      </c>
      <c r="L263" s="85">
        <f t="shared" si="24"/>
        <v>48125</v>
      </c>
      <c r="M263" s="85">
        <v>48125</v>
      </c>
      <c r="N263" s="93">
        <f t="shared" si="25"/>
        <v>0</v>
      </c>
      <c r="O263" s="93">
        <f t="shared" si="26"/>
        <v>0</v>
      </c>
      <c r="P263" s="82" t="s">
        <v>53</v>
      </c>
      <c r="Q263" s="99" t="s">
        <v>54</v>
      </c>
    </row>
    <row r="264" customHeight="1" outlineLevel="2" spans="1:17">
      <c r="A264" s="82" t="s">
        <v>636</v>
      </c>
      <c r="B264" s="83" t="s">
        <v>23</v>
      </c>
      <c r="C264" s="82" t="s">
        <v>637</v>
      </c>
      <c r="D264" s="82" t="s">
        <v>638</v>
      </c>
      <c r="E264" s="84" t="s">
        <v>639</v>
      </c>
      <c r="F264" s="82" t="s">
        <v>14</v>
      </c>
      <c r="G264" s="85">
        <v>1</v>
      </c>
      <c r="H264" s="85">
        <v>1400</v>
      </c>
      <c r="I264" s="85"/>
      <c r="J264" s="85"/>
      <c r="K264" s="92">
        <f t="shared" si="23"/>
        <v>1</v>
      </c>
      <c r="L264" s="85">
        <f t="shared" si="24"/>
        <v>1400</v>
      </c>
      <c r="M264" s="85">
        <v>1400</v>
      </c>
      <c r="N264" s="93">
        <f t="shared" si="25"/>
        <v>0</v>
      </c>
      <c r="O264" s="93">
        <f t="shared" si="26"/>
        <v>0</v>
      </c>
      <c r="P264" s="82" t="s">
        <v>53</v>
      </c>
      <c r="Q264" s="99" t="s">
        <v>54</v>
      </c>
    </row>
    <row r="265" customHeight="1" outlineLevel="2" spans="1:17">
      <c r="A265" s="82" t="s">
        <v>640</v>
      </c>
      <c r="B265" s="83" t="s">
        <v>23</v>
      </c>
      <c r="C265" s="82" t="s">
        <v>637</v>
      </c>
      <c r="D265" s="82" t="s">
        <v>638</v>
      </c>
      <c r="E265" s="84" t="s">
        <v>639</v>
      </c>
      <c r="F265" s="82" t="s">
        <v>14</v>
      </c>
      <c r="G265" s="85">
        <v>1</v>
      </c>
      <c r="H265" s="85">
        <v>1400</v>
      </c>
      <c r="I265" s="85"/>
      <c r="J265" s="85"/>
      <c r="K265" s="92">
        <f t="shared" si="23"/>
        <v>1</v>
      </c>
      <c r="L265" s="85">
        <f t="shared" si="24"/>
        <v>1400</v>
      </c>
      <c r="M265" s="85">
        <v>1400</v>
      </c>
      <c r="N265" s="93">
        <f t="shared" si="25"/>
        <v>0</v>
      </c>
      <c r="O265" s="93">
        <f t="shared" si="26"/>
        <v>0</v>
      </c>
      <c r="P265" s="82" t="s">
        <v>53</v>
      </c>
      <c r="Q265" s="99" t="s">
        <v>54</v>
      </c>
    </row>
    <row r="266" customHeight="1" outlineLevel="2" spans="1:17">
      <c r="A266" s="82" t="s">
        <v>641</v>
      </c>
      <c r="B266" s="83" t="s">
        <v>23</v>
      </c>
      <c r="C266" s="82" t="s">
        <v>642</v>
      </c>
      <c r="D266" s="82" t="s">
        <v>643</v>
      </c>
      <c r="E266" s="84" t="s">
        <v>639</v>
      </c>
      <c r="F266" s="82" t="s">
        <v>14</v>
      </c>
      <c r="G266" s="85">
        <v>1</v>
      </c>
      <c r="H266" s="85">
        <v>500</v>
      </c>
      <c r="I266" s="85"/>
      <c r="J266" s="85"/>
      <c r="K266" s="92">
        <f t="shared" si="23"/>
        <v>1</v>
      </c>
      <c r="L266" s="85">
        <f t="shared" si="24"/>
        <v>500</v>
      </c>
      <c r="M266" s="85">
        <v>500</v>
      </c>
      <c r="N266" s="93">
        <f t="shared" si="25"/>
        <v>0</v>
      </c>
      <c r="O266" s="93">
        <f t="shared" si="26"/>
        <v>0</v>
      </c>
      <c r="P266" s="82" t="s">
        <v>53</v>
      </c>
      <c r="Q266" s="99" t="s">
        <v>54</v>
      </c>
    </row>
    <row r="267" customHeight="1" outlineLevel="2" spans="1:17">
      <c r="A267" s="82" t="s">
        <v>644</v>
      </c>
      <c r="B267" s="83" t="s">
        <v>23</v>
      </c>
      <c r="C267" s="82" t="s">
        <v>642</v>
      </c>
      <c r="D267" s="82" t="s">
        <v>643</v>
      </c>
      <c r="E267" s="84" t="s">
        <v>639</v>
      </c>
      <c r="F267" s="82" t="s">
        <v>14</v>
      </c>
      <c r="G267" s="85">
        <v>1</v>
      </c>
      <c r="H267" s="85">
        <v>500</v>
      </c>
      <c r="I267" s="85"/>
      <c r="J267" s="85"/>
      <c r="K267" s="92">
        <f t="shared" si="23"/>
        <v>1</v>
      </c>
      <c r="L267" s="85">
        <f t="shared" si="24"/>
        <v>500</v>
      </c>
      <c r="M267" s="85">
        <v>500</v>
      </c>
      <c r="N267" s="93">
        <f t="shared" si="25"/>
        <v>0</v>
      </c>
      <c r="O267" s="93">
        <f t="shared" si="26"/>
        <v>0</v>
      </c>
      <c r="P267" s="82" t="s">
        <v>53</v>
      </c>
      <c r="Q267" s="99" t="s">
        <v>54</v>
      </c>
    </row>
    <row r="268" customHeight="1" outlineLevel="2" spans="1:17">
      <c r="A268" s="82" t="s">
        <v>645</v>
      </c>
      <c r="B268" s="83" t="s">
        <v>23</v>
      </c>
      <c r="C268" s="82" t="s">
        <v>642</v>
      </c>
      <c r="D268" s="82" t="s">
        <v>643</v>
      </c>
      <c r="E268" s="84" t="s">
        <v>639</v>
      </c>
      <c r="F268" s="82" t="s">
        <v>14</v>
      </c>
      <c r="G268" s="85">
        <v>1</v>
      </c>
      <c r="H268" s="85">
        <v>500</v>
      </c>
      <c r="I268" s="85"/>
      <c r="J268" s="85"/>
      <c r="K268" s="92">
        <f t="shared" si="23"/>
        <v>1</v>
      </c>
      <c r="L268" s="85">
        <f t="shared" si="24"/>
        <v>500</v>
      </c>
      <c r="M268" s="85">
        <v>500</v>
      </c>
      <c r="N268" s="93">
        <f t="shared" si="25"/>
        <v>0</v>
      </c>
      <c r="O268" s="93">
        <f t="shared" si="26"/>
        <v>0</v>
      </c>
      <c r="P268" s="82" t="s">
        <v>53</v>
      </c>
      <c r="Q268" s="99" t="s">
        <v>54</v>
      </c>
    </row>
    <row r="269" customHeight="1" outlineLevel="2" spans="1:17">
      <c r="A269" s="82" t="s">
        <v>646</v>
      </c>
      <c r="B269" s="83" t="s">
        <v>23</v>
      </c>
      <c r="C269" s="82" t="s">
        <v>642</v>
      </c>
      <c r="D269" s="82" t="s">
        <v>643</v>
      </c>
      <c r="E269" s="84" t="s">
        <v>639</v>
      </c>
      <c r="F269" s="82" t="s">
        <v>14</v>
      </c>
      <c r="G269" s="85">
        <v>1</v>
      </c>
      <c r="H269" s="85">
        <v>500</v>
      </c>
      <c r="I269" s="85"/>
      <c r="J269" s="85"/>
      <c r="K269" s="92">
        <f t="shared" si="23"/>
        <v>1</v>
      </c>
      <c r="L269" s="85">
        <f t="shared" si="24"/>
        <v>500</v>
      </c>
      <c r="M269" s="85">
        <v>500</v>
      </c>
      <c r="N269" s="93">
        <f t="shared" si="25"/>
        <v>0</v>
      </c>
      <c r="O269" s="93">
        <f t="shared" si="26"/>
        <v>0</v>
      </c>
      <c r="P269" s="82" t="s">
        <v>53</v>
      </c>
      <c r="Q269" s="99" t="s">
        <v>54</v>
      </c>
    </row>
    <row r="270" customHeight="1" outlineLevel="2" spans="1:17">
      <c r="A270" s="82" t="s">
        <v>647</v>
      </c>
      <c r="B270" s="83" t="s">
        <v>23</v>
      </c>
      <c r="C270" s="82" t="s">
        <v>642</v>
      </c>
      <c r="D270" s="82" t="s">
        <v>643</v>
      </c>
      <c r="E270" s="84" t="s">
        <v>639</v>
      </c>
      <c r="F270" s="82" t="s">
        <v>14</v>
      </c>
      <c r="G270" s="85">
        <v>1</v>
      </c>
      <c r="H270" s="85">
        <v>500</v>
      </c>
      <c r="I270" s="85"/>
      <c r="J270" s="85"/>
      <c r="K270" s="92">
        <f t="shared" si="23"/>
        <v>1</v>
      </c>
      <c r="L270" s="85">
        <f t="shared" si="24"/>
        <v>500</v>
      </c>
      <c r="M270" s="85">
        <v>500</v>
      </c>
      <c r="N270" s="93">
        <f t="shared" si="25"/>
        <v>0</v>
      </c>
      <c r="O270" s="93">
        <f t="shared" si="26"/>
        <v>0</v>
      </c>
      <c r="P270" s="82" t="s">
        <v>53</v>
      </c>
      <c r="Q270" s="99" t="s">
        <v>54</v>
      </c>
    </row>
    <row r="271" customHeight="1" outlineLevel="2" spans="1:17">
      <c r="A271" s="82" t="s">
        <v>648</v>
      </c>
      <c r="B271" s="83" t="s">
        <v>23</v>
      </c>
      <c r="C271" s="82" t="s">
        <v>642</v>
      </c>
      <c r="D271" s="82" t="s">
        <v>643</v>
      </c>
      <c r="E271" s="84" t="s">
        <v>639</v>
      </c>
      <c r="F271" s="82" t="s">
        <v>14</v>
      </c>
      <c r="G271" s="85">
        <v>1</v>
      </c>
      <c r="H271" s="85">
        <v>500</v>
      </c>
      <c r="I271" s="85"/>
      <c r="J271" s="85"/>
      <c r="K271" s="92">
        <f t="shared" si="23"/>
        <v>1</v>
      </c>
      <c r="L271" s="85">
        <f t="shared" si="24"/>
        <v>500</v>
      </c>
      <c r="M271" s="85">
        <v>500</v>
      </c>
      <c r="N271" s="93">
        <f t="shared" si="25"/>
        <v>0</v>
      </c>
      <c r="O271" s="93">
        <f t="shared" si="26"/>
        <v>0</v>
      </c>
      <c r="P271" s="82" t="s">
        <v>53</v>
      </c>
      <c r="Q271" s="99" t="s">
        <v>54</v>
      </c>
    </row>
    <row r="272" customHeight="1" outlineLevel="2" spans="1:17">
      <c r="A272" s="82" t="s">
        <v>649</v>
      </c>
      <c r="B272" s="83" t="s">
        <v>23</v>
      </c>
      <c r="C272" s="82" t="s">
        <v>642</v>
      </c>
      <c r="D272" s="82" t="s">
        <v>643</v>
      </c>
      <c r="E272" s="84" t="s">
        <v>639</v>
      </c>
      <c r="F272" s="82" t="s">
        <v>14</v>
      </c>
      <c r="G272" s="85">
        <v>1</v>
      </c>
      <c r="H272" s="85">
        <v>500</v>
      </c>
      <c r="I272" s="85"/>
      <c r="J272" s="85"/>
      <c r="K272" s="92">
        <f t="shared" si="23"/>
        <v>1</v>
      </c>
      <c r="L272" s="85">
        <f t="shared" si="24"/>
        <v>500</v>
      </c>
      <c r="M272" s="85">
        <v>500</v>
      </c>
      <c r="N272" s="93">
        <f t="shared" si="25"/>
        <v>0</v>
      </c>
      <c r="O272" s="93">
        <f t="shared" si="26"/>
        <v>0</v>
      </c>
      <c r="P272" s="82" t="s">
        <v>53</v>
      </c>
      <c r="Q272" s="99" t="s">
        <v>54</v>
      </c>
    </row>
    <row r="273" customHeight="1" outlineLevel="2" spans="1:17">
      <c r="A273" s="82" t="s">
        <v>650</v>
      </c>
      <c r="B273" s="83" t="s">
        <v>23</v>
      </c>
      <c r="C273" s="82" t="s">
        <v>642</v>
      </c>
      <c r="D273" s="82" t="s">
        <v>643</v>
      </c>
      <c r="E273" s="84" t="s">
        <v>639</v>
      </c>
      <c r="F273" s="82" t="s">
        <v>14</v>
      </c>
      <c r="G273" s="85">
        <v>1</v>
      </c>
      <c r="H273" s="85">
        <v>500</v>
      </c>
      <c r="I273" s="85"/>
      <c r="J273" s="85"/>
      <c r="K273" s="92">
        <f t="shared" si="23"/>
        <v>1</v>
      </c>
      <c r="L273" s="85">
        <f t="shared" si="24"/>
        <v>500</v>
      </c>
      <c r="M273" s="85">
        <v>500</v>
      </c>
      <c r="N273" s="93">
        <f t="shared" si="25"/>
        <v>0</v>
      </c>
      <c r="O273" s="93">
        <f t="shared" si="26"/>
        <v>0</v>
      </c>
      <c r="P273" s="82" t="s">
        <v>53</v>
      </c>
      <c r="Q273" s="99" t="s">
        <v>54</v>
      </c>
    </row>
    <row r="274" customHeight="1" outlineLevel="2" spans="1:17">
      <c r="A274" s="82" t="s">
        <v>651</v>
      </c>
      <c r="B274" s="83" t="s">
        <v>23</v>
      </c>
      <c r="C274" s="82" t="s">
        <v>642</v>
      </c>
      <c r="D274" s="82" t="s">
        <v>643</v>
      </c>
      <c r="E274" s="84" t="s">
        <v>639</v>
      </c>
      <c r="F274" s="82" t="s">
        <v>14</v>
      </c>
      <c r="G274" s="85">
        <v>1</v>
      </c>
      <c r="H274" s="85">
        <v>500</v>
      </c>
      <c r="I274" s="85"/>
      <c r="J274" s="85"/>
      <c r="K274" s="92">
        <f t="shared" si="23"/>
        <v>1</v>
      </c>
      <c r="L274" s="85">
        <f t="shared" si="24"/>
        <v>500</v>
      </c>
      <c r="M274" s="85">
        <v>500</v>
      </c>
      <c r="N274" s="93">
        <f t="shared" si="25"/>
        <v>0</v>
      </c>
      <c r="O274" s="93">
        <f t="shared" si="26"/>
        <v>0</v>
      </c>
      <c r="P274" s="82" t="s">
        <v>53</v>
      </c>
      <c r="Q274" s="99" t="s">
        <v>54</v>
      </c>
    </row>
    <row r="275" customHeight="1" outlineLevel="2" spans="1:17">
      <c r="A275" s="82" t="s">
        <v>652</v>
      </c>
      <c r="B275" s="83" t="s">
        <v>23</v>
      </c>
      <c r="C275" s="82" t="s">
        <v>642</v>
      </c>
      <c r="D275" s="82" t="s">
        <v>643</v>
      </c>
      <c r="E275" s="84" t="s">
        <v>639</v>
      </c>
      <c r="F275" s="82" t="s">
        <v>14</v>
      </c>
      <c r="G275" s="85">
        <v>1</v>
      </c>
      <c r="H275" s="85">
        <v>500</v>
      </c>
      <c r="I275" s="85"/>
      <c r="J275" s="85"/>
      <c r="K275" s="92">
        <f t="shared" si="23"/>
        <v>1</v>
      </c>
      <c r="L275" s="85">
        <f t="shared" si="24"/>
        <v>500</v>
      </c>
      <c r="M275" s="85">
        <v>500</v>
      </c>
      <c r="N275" s="93">
        <f t="shared" si="25"/>
        <v>0</v>
      </c>
      <c r="O275" s="93">
        <f t="shared" si="26"/>
        <v>0</v>
      </c>
      <c r="P275" s="82" t="s">
        <v>53</v>
      </c>
      <c r="Q275" s="99" t="s">
        <v>54</v>
      </c>
    </row>
    <row r="276" customHeight="1" outlineLevel="2" spans="1:17">
      <c r="A276" s="82" t="s">
        <v>653</v>
      </c>
      <c r="B276" s="83" t="s">
        <v>23</v>
      </c>
      <c r="C276" s="82" t="s">
        <v>642</v>
      </c>
      <c r="D276" s="82" t="s">
        <v>643</v>
      </c>
      <c r="E276" s="84" t="s">
        <v>639</v>
      </c>
      <c r="F276" s="82" t="s">
        <v>14</v>
      </c>
      <c r="G276" s="85">
        <v>1</v>
      </c>
      <c r="H276" s="85">
        <v>500</v>
      </c>
      <c r="I276" s="85"/>
      <c r="J276" s="85"/>
      <c r="K276" s="92">
        <f t="shared" si="23"/>
        <v>1</v>
      </c>
      <c r="L276" s="85">
        <f t="shared" si="24"/>
        <v>500</v>
      </c>
      <c r="M276" s="85">
        <v>500</v>
      </c>
      <c r="N276" s="93">
        <f t="shared" si="25"/>
        <v>0</v>
      </c>
      <c r="O276" s="93">
        <f t="shared" si="26"/>
        <v>0</v>
      </c>
      <c r="P276" s="82" t="s">
        <v>53</v>
      </c>
      <c r="Q276" s="99" t="s">
        <v>54</v>
      </c>
    </row>
    <row r="277" customHeight="1" outlineLevel="2" spans="1:17">
      <c r="A277" s="82" t="s">
        <v>654</v>
      </c>
      <c r="B277" s="83" t="s">
        <v>23</v>
      </c>
      <c r="C277" s="82" t="s">
        <v>642</v>
      </c>
      <c r="D277" s="82" t="s">
        <v>643</v>
      </c>
      <c r="E277" s="84" t="s">
        <v>639</v>
      </c>
      <c r="F277" s="82" t="s">
        <v>14</v>
      </c>
      <c r="G277" s="85">
        <v>1</v>
      </c>
      <c r="H277" s="85">
        <v>500</v>
      </c>
      <c r="I277" s="85"/>
      <c r="J277" s="85"/>
      <c r="K277" s="92">
        <f t="shared" si="23"/>
        <v>1</v>
      </c>
      <c r="L277" s="85">
        <f t="shared" si="24"/>
        <v>500</v>
      </c>
      <c r="M277" s="85">
        <v>500</v>
      </c>
      <c r="N277" s="93">
        <f t="shared" si="25"/>
        <v>0</v>
      </c>
      <c r="O277" s="93">
        <f t="shared" si="26"/>
        <v>0</v>
      </c>
      <c r="P277" s="82" t="s">
        <v>53</v>
      </c>
      <c r="Q277" s="99" t="s">
        <v>54</v>
      </c>
    </row>
    <row r="278" customHeight="1" outlineLevel="2" spans="1:17">
      <c r="A278" s="82" t="s">
        <v>655</v>
      </c>
      <c r="B278" s="83" t="s">
        <v>23</v>
      </c>
      <c r="C278" s="82" t="s">
        <v>642</v>
      </c>
      <c r="D278" s="82" t="s">
        <v>643</v>
      </c>
      <c r="E278" s="84" t="s">
        <v>639</v>
      </c>
      <c r="F278" s="82" t="s">
        <v>14</v>
      </c>
      <c r="G278" s="85">
        <v>1</v>
      </c>
      <c r="H278" s="85">
        <v>500</v>
      </c>
      <c r="I278" s="85"/>
      <c r="J278" s="85"/>
      <c r="K278" s="92">
        <f t="shared" si="23"/>
        <v>1</v>
      </c>
      <c r="L278" s="85">
        <f t="shared" si="24"/>
        <v>500</v>
      </c>
      <c r="M278" s="85">
        <v>500</v>
      </c>
      <c r="N278" s="93">
        <f t="shared" si="25"/>
        <v>0</v>
      </c>
      <c r="O278" s="93">
        <f t="shared" si="26"/>
        <v>0</v>
      </c>
      <c r="P278" s="82" t="s">
        <v>53</v>
      </c>
      <c r="Q278" s="99" t="s">
        <v>54</v>
      </c>
    </row>
    <row r="279" s="62" customFormat="1" customHeight="1" outlineLevel="2" spans="1:17">
      <c r="A279" s="86" t="s">
        <v>656</v>
      </c>
      <c r="B279" s="87" t="s">
        <v>23</v>
      </c>
      <c r="C279" s="86" t="s">
        <v>642</v>
      </c>
      <c r="D279" s="86" t="s">
        <v>643</v>
      </c>
      <c r="E279" s="88" t="s">
        <v>639</v>
      </c>
      <c r="F279" s="86" t="s">
        <v>14</v>
      </c>
      <c r="G279" s="89">
        <v>1</v>
      </c>
      <c r="H279" s="89">
        <v>500</v>
      </c>
      <c r="I279" s="89"/>
      <c r="J279" s="89"/>
      <c r="K279" s="94">
        <f t="shared" si="23"/>
        <v>1</v>
      </c>
      <c r="L279" s="89">
        <f t="shared" si="24"/>
        <v>500</v>
      </c>
      <c r="M279" s="89">
        <v>500</v>
      </c>
      <c r="N279" s="95">
        <f t="shared" si="25"/>
        <v>0</v>
      </c>
      <c r="O279" s="95">
        <f t="shared" si="26"/>
        <v>0</v>
      </c>
      <c r="P279" s="86" t="s">
        <v>53</v>
      </c>
      <c r="Q279" s="100" t="s">
        <v>54</v>
      </c>
    </row>
    <row r="280" customHeight="1" outlineLevel="2" spans="1:17">
      <c r="A280" s="82" t="s">
        <v>657</v>
      </c>
      <c r="B280" s="83" t="s">
        <v>23</v>
      </c>
      <c r="C280" s="82" t="s">
        <v>658</v>
      </c>
      <c r="D280" s="82" t="s">
        <v>659</v>
      </c>
      <c r="E280" s="84" t="s">
        <v>639</v>
      </c>
      <c r="F280" s="82" t="s">
        <v>14</v>
      </c>
      <c r="G280" s="85">
        <v>1</v>
      </c>
      <c r="H280" s="85">
        <v>1000</v>
      </c>
      <c r="I280" s="85"/>
      <c r="J280" s="85"/>
      <c r="K280" s="92">
        <f t="shared" si="23"/>
        <v>1</v>
      </c>
      <c r="L280" s="85">
        <f t="shared" si="24"/>
        <v>1000</v>
      </c>
      <c r="M280" s="85">
        <v>1000</v>
      </c>
      <c r="N280" s="93">
        <f t="shared" si="25"/>
        <v>0</v>
      </c>
      <c r="O280" s="93">
        <f t="shared" si="26"/>
        <v>0</v>
      </c>
      <c r="P280" s="82" t="s">
        <v>53</v>
      </c>
      <c r="Q280" s="99" t="s">
        <v>54</v>
      </c>
    </row>
    <row r="281" customHeight="1" outlineLevel="2" spans="1:17">
      <c r="A281" s="82" t="s">
        <v>660</v>
      </c>
      <c r="B281" s="83" t="s">
        <v>23</v>
      </c>
      <c r="C281" s="82" t="s">
        <v>658</v>
      </c>
      <c r="D281" s="82" t="s">
        <v>659</v>
      </c>
      <c r="E281" s="84" t="s">
        <v>639</v>
      </c>
      <c r="F281" s="82" t="s">
        <v>14</v>
      </c>
      <c r="G281" s="85">
        <v>1</v>
      </c>
      <c r="H281" s="85">
        <v>1000</v>
      </c>
      <c r="I281" s="85"/>
      <c r="J281" s="85"/>
      <c r="K281" s="92">
        <f t="shared" si="23"/>
        <v>1</v>
      </c>
      <c r="L281" s="85">
        <f t="shared" si="24"/>
        <v>1000</v>
      </c>
      <c r="M281" s="85">
        <v>1000</v>
      </c>
      <c r="N281" s="93">
        <f t="shared" si="25"/>
        <v>0</v>
      </c>
      <c r="O281" s="93">
        <f t="shared" si="26"/>
        <v>0</v>
      </c>
      <c r="P281" s="82" t="s">
        <v>53</v>
      </c>
      <c r="Q281" s="99" t="s">
        <v>54</v>
      </c>
    </row>
    <row r="282" customHeight="1" outlineLevel="2" spans="1:17">
      <c r="A282" s="82" t="s">
        <v>661</v>
      </c>
      <c r="B282" s="83" t="s">
        <v>23</v>
      </c>
      <c r="C282" s="82" t="s">
        <v>658</v>
      </c>
      <c r="D282" s="82" t="s">
        <v>659</v>
      </c>
      <c r="E282" s="84" t="s">
        <v>639</v>
      </c>
      <c r="F282" s="82" t="s">
        <v>14</v>
      </c>
      <c r="G282" s="85">
        <v>1</v>
      </c>
      <c r="H282" s="85">
        <v>1000</v>
      </c>
      <c r="I282" s="85"/>
      <c r="J282" s="85"/>
      <c r="K282" s="92">
        <f t="shared" si="23"/>
        <v>1</v>
      </c>
      <c r="L282" s="85">
        <f t="shared" si="24"/>
        <v>1000</v>
      </c>
      <c r="M282" s="85">
        <v>1000</v>
      </c>
      <c r="N282" s="93">
        <f t="shared" si="25"/>
        <v>0</v>
      </c>
      <c r="O282" s="93">
        <f t="shared" si="26"/>
        <v>0</v>
      </c>
      <c r="P282" s="82" t="s">
        <v>53</v>
      </c>
      <c r="Q282" s="99" t="s">
        <v>54</v>
      </c>
    </row>
    <row r="283" customHeight="1" outlineLevel="2" spans="1:17">
      <c r="A283" s="82" t="s">
        <v>662</v>
      </c>
      <c r="B283" s="83" t="s">
        <v>23</v>
      </c>
      <c r="C283" s="82" t="s">
        <v>658</v>
      </c>
      <c r="D283" s="82" t="s">
        <v>659</v>
      </c>
      <c r="E283" s="84" t="s">
        <v>639</v>
      </c>
      <c r="F283" s="82" t="s">
        <v>14</v>
      </c>
      <c r="G283" s="85">
        <v>1</v>
      </c>
      <c r="H283" s="85">
        <v>1000</v>
      </c>
      <c r="I283" s="85"/>
      <c r="J283" s="85"/>
      <c r="K283" s="92">
        <f t="shared" si="23"/>
        <v>1</v>
      </c>
      <c r="L283" s="85">
        <f t="shared" si="24"/>
        <v>1000</v>
      </c>
      <c r="M283" s="85">
        <v>1000</v>
      </c>
      <c r="N283" s="93">
        <f t="shared" si="25"/>
        <v>0</v>
      </c>
      <c r="O283" s="93">
        <f t="shared" si="26"/>
        <v>0</v>
      </c>
      <c r="P283" s="82" t="s">
        <v>53</v>
      </c>
      <c r="Q283" s="99" t="s">
        <v>54</v>
      </c>
    </row>
    <row r="284" customHeight="1" outlineLevel="2" spans="1:17">
      <c r="A284" s="82" t="s">
        <v>663</v>
      </c>
      <c r="B284" s="83" t="s">
        <v>23</v>
      </c>
      <c r="C284" s="82" t="s">
        <v>658</v>
      </c>
      <c r="D284" s="82" t="s">
        <v>659</v>
      </c>
      <c r="E284" s="84" t="s">
        <v>639</v>
      </c>
      <c r="F284" s="82" t="s">
        <v>14</v>
      </c>
      <c r="G284" s="85">
        <v>1</v>
      </c>
      <c r="H284" s="85">
        <v>1000</v>
      </c>
      <c r="I284" s="85"/>
      <c r="J284" s="85"/>
      <c r="K284" s="92">
        <f t="shared" si="23"/>
        <v>1</v>
      </c>
      <c r="L284" s="85">
        <f t="shared" si="24"/>
        <v>1000</v>
      </c>
      <c r="M284" s="85">
        <v>1000</v>
      </c>
      <c r="N284" s="93">
        <f t="shared" si="25"/>
        <v>0</v>
      </c>
      <c r="O284" s="93">
        <f t="shared" si="26"/>
        <v>0</v>
      </c>
      <c r="P284" s="82" t="s">
        <v>53</v>
      </c>
      <c r="Q284" s="99" t="s">
        <v>54</v>
      </c>
    </row>
    <row r="285" customHeight="1" outlineLevel="2" spans="1:17">
      <c r="A285" s="82" t="s">
        <v>664</v>
      </c>
      <c r="B285" s="83" t="s">
        <v>23</v>
      </c>
      <c r="C285" s="82" t="s">
        <v>658</v>
      </c>
      <c r="D285" s="82" t="s">
        <v>659</v>
      </c>
      <c r="E285" s="84" t="s">
        <v>639</v>
      </c>
      <c r="F285" s="82" t="s">
        <v>14</v>
      </c>
      <c r="G285" s="85">
        <v>1</v>
      </c>
      <c r="H285" s="85">
        <v>1000</v>
      </c>
      <c r="I285" s="85"/>
      <c r="J285" s="85"/>
      <c r="K285" s="92">
        <f t="shared" si="23"/>
        <v>1</v>
      </c>
      <c r="L285" s="85">
        <f t="shared" si="24"/>
        <v>1000</v>
      </c>
      <c r="M285" s="85">
        <v>1000</v>
      </c>
      <c r="N285" s="93">
        <f t="shared" si="25"/>
        <v>0</v>
      </c>
      <c r="O285" s="93">
        <f t="shared" si="26"/>
        <v>0</v>
      </c>
      <c r="P285" s="82" t="s">
        <v>53</v>
      </c>
      <c r="Q285" s="99" t="s">
        <v>54</v>
      </c>
    </row>
    <row r="286" customHeight="1" outlineLevel="2" spans="1:17">
      <c r="A286" s="82" t="s">
        <v>665</v>
      </c>
      <c r="B286" s="83" t="s">
        <v>23</v>
      </c>
      <c r="C286" s="82" t="s">
        <v>658</v>
      </c>
      <c r="D286" s="82" t="s">
        <v>659</v>
      </c>
      <c r="E286" s="84" t="s">
        <v>639</v>
      </c>
      <c r="F286" s="82" t="s">
        <v>14</v>
      </c>
      <c r="G286" s="85">
        <v>1</v>
      </c>
      <c r="H286" s="85">
        <v>1000</v>
      </c>
      <c r="I286" s="85"/>
      <c r="J286" s="85"/>
      <c r="K286" s="92">
        <f t="shared" si="23"/>
        <v>1</v>
      </c>
      <c r="L286" s="85">
        <f t="shared" si="24"/>
        <v>1000</v>
      </c>
      <c r="M286" s="85">
        <v>1000</v>
      </c>
      <c r="N286" s="93">
        <f t="shared" si="25"/>
        <v>0</v>
      </c>
      <c r="O286" s="93">
        <f t="shared" si="26"/>
        <v>0</v>
      </c>
      <c r="P286" s="82" t="s">
        <v>53</v>
      </c>
      <c r="Q286" s="99" t="s">
        <v>54</v>
      </c>
    </row>
    <row r="287" customHeight="1" outlineLevel="2" spans="1:17">
      <c r="A287" s="82" t="s">
        <v>666</v>
      </c>
      <c r="B287" s="83" t="s">
        <v>23</v>
      </c>
      <c r="C287" s="82" t="s">
        <v>658</v>
      </c>
      <c r="D287" s="82" t="s">
        <v>659</v>
      </c>
      <c r="E287" s="84" t="s">
        <v>639</v>
      </c>
      <c r="F287" s="82" t="s">
        <v>14</v>
      </c>
      <c r="G287" s="85">
        <v>1</v>
      </c>
      <c r="H287" s="85">
        <v>1000</v>
      </c>
      <c r="I287" s="85"/>
      <c r="J287" s="85"/>
      <c r="K287" s="92">
        <f t="shared" si="23"/>
        <v>1</v>
      </c>
      <c r="L287" s="85">
        <f t="shared" si="24"/>
        <v>1000</v>
      </c>
      <c r="M287" s="85">
        <v>1000</v>
      </c>
      <c r="N287" s="93">
        <f t="shared" si="25"/>
        <v>0</v>
      </c>
      <c r="O287" s="93">
        <f t="shared" si="26"/>
        <v>0</v>
      </c>
      <c r="P287" s="82" t="s">
        <v>53</v>
      </c>
      <c r="Q287" s="99" t="s">
        <v>54</v>
      </c>
    </row>
    <row r="288" customHeight="1" outlineLevel="2" spans="1:17">
      <c r="A288" s="82" t="s">
        <v>667</v>
      </c>
      <c r="B288" s="83" t="s">
        <v>23</v>
      </c>
      <c r="C288" s="82" t="s">
        <v>658</v>
      </c>
      <c r="D288" s="82" t="s">
        <v>659</v>
      </c>
      <c r="E288" s="84" t="s">
        <v>639</v>
      </c>
      <c r="F288" s="82" t="s">
        <v>14</v>
      </c>
      <c r="G288" s="85">
        <v>1</v>
      </c>
      <c r="H288" s="85">
        <v>1000</v>
      </c>
      <c r="I288" s="85"/>
      <c r="J288" s="85"/>
      <c r="K288" s="92">
        <f t="shared" si="23"/>
        <v>1</v>
      </c>
      <c r="L288" s="85">
        <f t="shared" si="24"/>
        <v>1000</v>
      </c>
      <c r="M288" s="85">
        <v>1000</v>
      </c>
      <c r="N288" s="93">
        <f t="shared" si="25"/>
        <v>0</v>
      </c>
      <c r="O288" s="93">
        <f t="shared" si="26"/>
        <v>0</v>
      </c>
      <c r="P288" s="82" t="s">
        <v>53</v>
      </c>
      <c r="Q288" s="99" t="s">
        <v>54</v>
      </c>
    </row>
    <row r="289" customHeight="1" outlineLevel="2" spans="1:17">
      <c r="A289" s="82" t="s">
        <v>668</v>
      </c>
      <c r="B289" s="83" t="s">
        <v>23</v>
      </c>
      <c r="C289" s="82" t="s">
        <v>669</v>
      </c>
      <c r="D289" s="82" t="s">
        <v>670</v>
      </c>
      <c r="E289" s="84" t="s">
        <v>671</v>
      </c>
      <c r="F289" s="82" t="s">
        <v>14</v>
      </c>
      <c r="G289" s="85">
        <v>1</v>
      </c>
      <c r="H289" s="85">
        <v>21600</v>
      </c>
      <c r="I289" s="85"/>
      <c r="J289" s="85"/>
      <c r="K289" s="92">
        <f t="shared" si="23"/>
        <v>1</v>
      </c>
      <c r="L289" s="85">
        <f t="shared" si="24"/>
        <v>21600</v>
      </c>
      <c r="M289" s="85">
        <v>21600</v>
      </c>
      <c r="N289" s="93">
        <f t="shared" si="25"/>
        <v>0</v>
      </c>
      <c r="O289" s="93">
        <f t="shared" si="26"/>
        <v>0</v>
      </c>
      <c r="P289" s="82" t="s">
        <v>53</v>
      </c>
      <c r="Q289" s="99" t="s">
        <v>54</v>
      </c>
    </row>
    <row r="290" customHeight="1" outlineLevel="2" spans="1:17">
      <c r="A290" s="82" t="s">
        <v>672</v>
      </c>
      <c r="B290" s="83" t="s">
        <v>23</v>
      </c>
      <c r="C290" s="82" t="s">
        <v>669</v>
      </c>
      <c r="D290" s="82" t="s">
        <v>670</v>
      </c>
      <c r="E290" s="84" t="s">
        <v>671</v>
      </c>
      <c r="F290" s="82" t="s">
        <v>14</v>
      </c>
      <c r="G290" s="85">
        <v>1</v>
      </c>
      <c r="H290" s="85">
        <v>21600</v>
      </c>
      <c r="I290" s="85"/>
      <c r="J290" s="85"/>
      <c r="K290" s="92">
        <f t="shared" si="23"/>
        <v>1</v>
      </c>
      <c r="L290" s="85">
        <f t="shared" si="24"/>
        <v>21600</v>
      </c>
      <c r="M290" s="85">
        <v>21600</v>
      </c>
      <c r="N290" s="93">
        <f t="shared" si="25"/>
        <v>0</v>
      </c>
      <c r="O290" s="93">
        <f t="shared" si="26"/>
        <v>0</v>
      </c>
      <c r="P290" s="82" t="s">
        <v>53</v>
      </c>
      <c r="Q290" s="99" t="s">
        <v>54</v>
      </c>
    </row>
    <row r="291" customHeight="1" outlineLevel="2" spans="1:17">
      <c r="A291" s="82" t="s">
        <v>673</v>
      </c>
      <c r="B291" s="83" t="s">
        <v>23</v>
      </c>
      <c r="C291" s="82" t="s">
        <v>674</v>
      </c>
      <c r="D291" s="82" t="s">
        <v>53</v>
      </c>
      <c r="E291" s="84" t="s">
        <v>671</v>
      </c>
      <c r="F291" s="82" t="s">
        <v>14</v>
      </c>
      <c r="G291" s="85">
        <v>1</v>
      </c>
      <c r="H291" s="85">
        <v>6980</v>
      </c>
      <c r="I291" s="85"/>
      <c r="J291" s="85"/>
      <c r="K291" s="92">
        <f t="shared" si="23"/>
        <v>1</v>
      </c>
      <c r="L291" s="85">
        <f t="shared" si="24"/>
        <v>6980</v>
      </c>
      <c r="M291" s="85">
        <v>6980</v>
      </c>
      <c r="N291" s="93">
        <f t="shared" si="25"/>
        <v>0</v>
      </c>
      <c r="O291" s="93">
        <f t="shared" si="26"/>
        <v>0</v>
      </c>
      <c r="P291" s="82" t="s">
        <v>53</v>
      </c>
      <c r="Q291" s="99" t="s">
        <v>54</v>
      </c>
    </row>
    <row r="292" customHeight="1" outlineLevel="2" spans="1:17">
      <c r="A292" s="82" t="s">
        <v>675</v>
      </c>
      <c r="B292" s="83" t="s">
        <v>23</v>
      </c>
      <c r="C292" s="82" t="s">
        <v>676</v>
      </c>
      <c r="D292" s="82" t="s">
        <v>677</v>
      </c>
      <c r="E292" s="84" t="s">
        <v>671</v>
      </c>
      <c r="F292" s="82" t="s">
        <v>14</v>
      </c>
      <c r="G292" s="85">
        <v>1</v>
      </c>
      <c r="H292" s="85">
        <v>23000</v>
      </c>
      <c r="I292" s="85"/>
      <c r="J292" s="85"/>
      <c r="K292" s="92">
        <f t="shared" ref="K292:K323" si="27">G292+I292</f>
        <v>1</v>
      </c>
      <c r="L292" s="85">
        <f t="shared" ref="L292:L323" si="28">H292+J292</f>
        <v>23000</v>
      </c>
      <c r="M292" s="85">
        <v>23000</v>
      </c>
      <c r="N292" s="93">
        <f t="shared" ref="N292:N323" si="29">H292-M292</f>
        <v>0</v>
      </c>
      <c r="O292" s="93">
        <f t="shared" ref="O292:O323" si="30">N292</f>
        <v>0</v>
      </c>
      <c r="P292" s="82" t="s">
        <v>53</v>
      </c>
      <c r="Q292" s="99" t="s">
        <v>54</v>
      </c>
    </row>
    <row r="293" customHeight="1" outlineLevel="2" spans="1:17">
      <c r="A293" s="82" t="s">
        <v>678</v>
      </c>
      <c r="B293" s="83" t="s">
        <v>23</v>
      </c>
      <c r="C293" s="82" t="s">
        <v>676</v>
      </c>
      <c r="D293" s="82" t="s">
        <v>677</v>
      </c>
      <c r="E293" s="84" t="s">
        <v>671</v>
      </c>
      <c r="F293" s="82" t="s">
        <v>14</v>
      </c>
      <c r="G293" s="85">
        <v>1</v>
      </c>
      <c r="H293" s="85">
        <v>23000</v>
      </c>
      <c r="I293" s="85"/>
      <c r="J293" s="85"/>
      <c r="K293" s="92">
        <f t="shared" si="27"/>
        <v>1</v>
      </c>
      <c r="L293" s="85">
        <f t="shared" si="28"/>
        <v>23000</v>
      </c>
      <c r="M293" s="85">
        <v>23000</v>
      </c>
      <c r="N293" s="93">
        <f t="shared" si="29"/>
        <v>0</v>
      </c>
      <c r="O293" s="93">
        <f t="shared" si="30"/>
        <v>0</v>
      </c>
      <c r="P293" s="82" t="s">
        <v>53</v>
      </c>
      <c r="Q293" s="99" t="s">
        <v>54</v>
      </c>
    </row>
    <row r="294" customHeight="1" outlineLevel="2" spans="1:17">
      <c r="A294" s="82" t="s">
        <v>679</v>
      </c>
      <c r="B294" s="83" t="s">
        <v>23</v>
      </c>
      <c r="C294" s="82" t="s">
        <v>680</v>
      </c>
      <c r="D294" s="82" t="s">
        <v>53</v>
      </c>
      <c r="E294" s="84" t="s">
        <v>671</v>
      </c>
      <c r="F294" s="82" t="s">
        <v>14</v>
      </c>
      <c r="G294" s="85">
        <v>1</v>
      </c>
      <c r="H294" s="85">
        <v>1800</v>
      </c>
      <c r="I294" s="85"/>
      <c r="J294" s="85"/>
      <c r="K294" s="92">
        <f t="shared" si="27"/>
        <v>1</v>
      </c>
      <c r="L294" s="85">
        <f t="shared" si="28"/>
        <v>1800</v>
      </c>
      <c r="M294" s="85">
        <v>1800</v>
      </c>
      <c r="N294" s="93">
        <f t="shared" si="29"/>
        <v>0</v>
      </c>
      <c r="O294" s="93">
        <f t="shared" si="30"/>
        <v>0</v>
      </c>
      <c r="P294" s="82" t="s">
        <v>53</v>
      </c>
      <c r="Q294" s="99" t="s">
        <v>54</v>
      </c>
    </row>
    <row r="295" customHeight="1" outlineLevel="2" spans="1:17">
      <c r="A295" s="82" t="s">
        <v>681</v>
      </c>
      <c r="B295" s="83" t="s">
        <v>23</v>
      </c>
      <c r="C295" s="82" t="s">
        <v>680</v>
      </c>
      <c r="D295" s="82" t="s">
        <v>53</v>
      </c>
      <c r="E295" s="84" t="s">
        <v>671</v>
      </c>
      <c r="F295" s="82" t="s">
        <v>14</v>
      </c>
      <c r="G295" s="85">
        <v>1</v>
      </c>
      <c r="H295" s="85">
        <v>1800</v>
      </c>
      <c r="I295" s="85"/>
      <c r="J295" s="85"/>
      <c r="K295" s="92">
        <f t="shared" si="27"/>
        <v>1</v>
      </c>
      <c r="L295" s="85">
        <f t="shared" si="28"/>
        <v>1800</v>
      </c>
      <c r="M295" s="85">
        <v>1800</v>
      </c>
      <c r="N295" s="93">
        <f t="shared" si="29"/>
        <v>0</v>
      </c>
      <c r="O295" s="93">
        <f t="shared" si="30"/>
        <v>0</v>
      </c>
      <c r="P295" s="82" t="s">
        <v>53</v>
      </c>
      <c r="Q295" s="99" t="s">
        <v>54</v>
      </c>
    </row>
    <row r="296" customHeight="1" outlineLevel="2" spans="1:17">
      <c r="A296" s="82" t="s">
        <v>682</v>
      </c>
      <c r="B296" s="83" t="s">
        <v>23</v>
      </c>
      <c r="C296" s="82" t="s">
        <v>680</v>
      </c>
      <c r="D296" s="82" t="s">
        <v>53</v>
      </c>
      <c r="E296" s="84" t="s">
        <v>671</v>
      </c>
      <c r="F296" s="82" t="s">
        <v>14</v>
      </c>
      <c r="G296" s="85">
        <v>1</v>
      </c>
      <c r="H296" s="85">
        <v>1800</v>
      </c>
      <c r="I296" s="85"/>
      <c r="J296" s="85"/>
      <c r="K296" s="92">
        <f t="shared" si="27"/>
        <v>1</v>
      </c>
      <c r="L296" s="85">
        <f t="shared" si="28"/>
        <v>1800</v>
      </c>
      <c r="M296" s="85">
        <v>1800</v>
      </c>
      <c r="N296" s="93">
        <f t="shared" si="29"/>
        <v>0</v>
      </c>
      <c r="O296" s="93">
        <f t="shared" si="30"/>
        <v>0</v>
      </c>
      <c r="P296" s="82" t="s">
        <v>53</v>
      </c>
      <c r="Q296" s="99" t="s">
        <v>54</v>
      </c>
    </row>
    <row r="297" customHeight="1" outlineLevel="2" spans="1:17">
      <c r="A297" s="82" t="s">
        <v>683</v>
      </c>
      <c r="B297" s="83" t="s">
        <v>23</v>
      </c>
      <c r="C297" s="82" t="s">
        <v>680</v>
      </c>
      <c r="D297" s="82" t="s">
        <v>53</v>
      </c>
      <c r="E297" s="84" t="s">
        <v>671</v>
      </c>
      <c r="F297" s="82" t="s">
        <v>14</v>
      </c>
      <c r="G297" s="85">
        <v>1</v>
      </c>
      <c r="H297" s="85">
        <v>1800</v>
      </c>
      <c r="I297" s="85"/>
      <c r="J297" s="85"/>
      <c r="K297" s="92">
        <f t="shared" si="27"/>
        <v>1</v>
      </c>
      <c r="L297" s="85">
        <f t="shared" si="28"/>
        <v>1800</v>
      </c>
      <c r="M297" s="85">
        <v>1800</v>
      </c>
      <c r="N297" s="93">
        <f t="shared" si="29"/>
        <v>0</v>
      </c>
      <c r="O297" s="93">
        <f t="shared" si="30"/>
        <v>0</v>
      </c>
      <c r="P297" s="82" t="s">
        <v>53</v>
      </c>
      <c r="Q297" s="99" t="s">
        <v>54</v>
      </c>
    </row>
    <row r="298" customHeight="1" outlineLevel="2" spans="1:17">
      <c r="A298" s="82" t="s">
        <v>684</v>
      </c>
      <c r="B298" s="83" t="s">
        <v>23</v>
      </c>
      <c r="C298" s="82" t="s">
        <v>680</v>
      </c>
      <c r="D298" s="82" t="s">
        <v>53</v>
      </c>
      <c r="E298" s="84" t="s">
        <v>671</v>
      </c>
      <c r="F298" s="82" t="s">
        <v>14</v>
      </c>
      <c r="G298" s="85">
        <v>1</v>
      </c>
      <c r="H298" s="85">
        <v>1800</v>
      </c>
      <c r="I298" s="85"/>
      <c r="J298" s="85"/>
      <c r="K298" s="92">
        <f t="shared" si="27"/>
        <v>1</v>
      </c>
      <c r="L298" s="85">
        <f t="shared" si="28"/>
        <v>1800</v>
      </c>
      <c r="M298" s="85">
        <v>1800</v>
      </c>
      <c r="N298" s="93">
        <f t="shared" si="29"/>
        <v>0</v>
      </c>
      <c r="O298" s="93">
        <f t="shared" si="30"/>
        <v>0</v>
      </c>
      <c r="P298" s="82" t="s">
        <v>53</v>
      </c>
      <c r="Q298" s="99" t="s">
        <v>54</v>
      </c>
    </row>
    <row r="299" customHeight="1" outlineLevel="2" spans="1:17">
      <c r="A299" s="82" t="s">
        <v>685</v>
      </c>
      <c r="B299" s="83" t="s">
        <v>23</v>
      </c>
      <c r="C299" s="82" t="s">
        <v>686</v>
      </c>
      <c r="D299" s="82" t="s">
        <v>687</v>
      </c>
      <c r="E299" s="84" t="s">
        <v>688</v>
      </c>
      <c r="F299" s="82" t="s">
        <v>14</v>
      </c>
      <c r="G299" s="85">
        <v>1</v>
      </c>
      <c r="H299" s="85">
        <v>3249</v>
      </c>
      <c r="I299" s="85"/>
      <c r="J299" s="85"/>
      <c r="K299" s="92">
        <f t="shared" si="27"/>
        <v>1</v>
      </c>
      <c r="L299" s="85">
        <f t="shared" si="28"/>
        <v>3249</v>
      </c>
      <c r="M299" s="85">
        <v>3249</v>
      </c>
      <c r="N299" s="93">
        <f t="shared" si="29"/>
        <v>0</v>
      </c>
      <c r="O299" s="93">
        <f t="shared" si="30"/>
        <v>0</v>
      </c>
      <c r="P299" s="82" t="s">
        <v>53</v>
      </c>
      <c r="Q299" s="99" t="s">
        <v>54</v>
      </c>
    </row>
    <row r="300" customHeight="1" outlineLevel="2" spans="1:17">
      <c r="A300" s="82" t="s">
        <v>689</v>
      </c>
      <c r="B300" s="83" t="s">
        <v>23</v>
      </c>
      <c r="C300" s="82" t="s">
        <v>690</v>
      </c>
      <c r="D300" s="82" t="s">
        <v>691</v>
      </c>
      <c r="E300" s="84" t="s">
        <v>692</v>
      </c>
      <c r="F300" s="82" t="s">
        <v>14</v>
      </c>
      <c r="G300" s="85">
        <v>1</v>
      </c>
      <c r="H300" s="85">
        <v>1320</v>
      </c>
      <c r="I300" s="85"/>
      <c r="J300" s="85"/>
      <c r="K300" s="92">
        <f t="shared" si="27"/>
        <v>1</v>
      </c>
      <c r="L300" s="85">
        <f t="shared" si="28"/>
        <v>1320</v>
      </c>
      <c r="M300" s="85">
        <v>1320</v>
      </c>
      <c r="N300" s="93">
        <f t="shared" si="29"/>
        <v>0</v>
      </c>
      <c r="O300" s="93">
        <f t="shared" si="30"/>
        <v>0</v>
      </c>
      <c r="P300" s="82" t="s">
        <v>53</v>
      </c>
      <c r="Q300" s="99" t="s">
        <v>54</v>
      </c>
    </row>
    <row r="301" customHeight="1" outlineLevel="2" spans="1:17">
      <c r="A301" s="82" t="s">
        <v>693</v>
      </c>
      <c r="B301" s="83" t="s">
        <v>23</v>
      </c>
      <c r="C301" s="82" t="s">
        <v>690</v>
      </c>
      <c r="D301" s="82" t="s">
        <v>691</v>
      </c>
      <c r="E301" s="84" t="s">
        <v>692</v>
      </c>
      <c r="F301" s="82" t="s">
        <v>14</v>
      </c>
      <c r="G301" s="85">
        <v>1</v>
      </c>
      <c r="H301" s="85">
        <v>1320</v>
      </c>
      <c r="I301" s="85"/>
      <c r="J301" s="85"/>
      <c r="K301" s="92">
        <f t="shared" si="27"/>
        <v>1</v>
      </c>
      <c r="L301" s="85">
        <f t="shared" si="28"/>
        <v>1320</v>
      </c>
      <c r="M301" s="85">
        <v>1320</v>
      </c>
      <c r="N301" s="93">
        <f t="shared" si="29"/>
        <v>0</v>
      </c>
      <c r="O301" s="93">
        <f t="shared" si="30"/>
        <v>0</v>
      </c>
      <c r="P301" s="82" t="s">
        <v>53</v>
      </c>
      <c r="Q301" s="99" t="s">
        <v>54</v>
      </c>
    </row>
    <row r="302" customHeight="1" outlineLevel="2" spans="1:17">
      <c r="A302" s="82" t="s">
        <v>694</v>
      </c>
      <c r="B302" s="83" t="s">
        <v>23</v>
      </c>
      <c r="C302" s="82" t="s">
        <v>695</v>
      </c>
      <c r="D302" s="82" t="s">
        <v>696</v>
      </c>
      <c r="E302" s="84" t="s">
        <v>692</v>
      </c>
      <c r="F302" s="82" t="s">
        <v>14</v>
      </c>
      <c r="G302" s="85">
        <v>1</v>
      </c>
      <c r="H302" s="85">
        <v>10800</v>
      </c>
      <c r="I302" s="85"/>
      <c r="J302" s="85"/>
      <c r="K302" s="92">
        <f t="shared" si="27"/>
        <v>1</v>
      </c>
      <c r="L302" s="85">
        <f t="shared" si="28"/>
        <v>10800</v>
      </c>
      <c r="M302" s="85">
        <v>10800</v>
      </c>
      <c r="N302" s="93">
        <f t="shared" si="29"/>
        <v>0</v>
      </c>
      <c r="O302" s="93">
        <f t="shared" si="30"/>
        <v>0</v>
      </c>
      <c r="P302" s="82" t="s">
        <v>53</v>
      </c>
      <c r="Q302" s="99" t="s">
        <v>54</v>
      </c>
    </row>
    <row r="303" customHeight="1" outlineLevel="2" spans="1:17">
      <c r="A303" s="82" t="s">
        <v>697</v>
      </c>
      <c r="B303" s="83" t="s">
        <v>23</v>
      </c>
      <c r="C303" s="82" t="s">
        <v>698</v>
      </c>
      <c r="D303" s="82" t="s">
        <v>53</v>
      </c>
      <c r="E303" s="84" t="s">
        <v>692</v>
      </c>
      <c r="F303" s="82" t="s">
        <v>14</v>
      </c>
      <c r="G303" s="85">
        <v>1</v>
      </c>
      <c r="H303" s="85">
        <v>7200</v>
      </c>
      <c r="I303" s="85"/>
      <c r="J303" s="85"/>
      <c r="K303" s="92">
        <f t="shared" si="27"/>
        <v>1</v>
      </c>
      <c r="L303" s="85">
        <f t="shared" si="28"/>
        <v>7200</v>
      </c>
      <c r="M303" s="85">
        <v>7200</v>
      </c>
      <c r="N303" s="93">
        <f t="shared" si="29"/>
        <v>0</v>
      </c>
      <c r="O303" s="93">
        <f t="shared" si="30"/>
        <v>0</v>
      </c>
      <c r="P303" s="82" t="s">
        <v>53</v>
      </c>
      <c r="Q303" s="99" t="s">
        <v>54</v>
      </c>
    </row>
    <row r="304" customHeight="1" outlineLevel="2" spans="1:17">
      <c r="A304" s="82" t="s">
        <v>699</v>
      </c>
      <c r="B304" s="83" t="s">
        <v>23</v>
      </c>
      <c r="C304" s="82" t="s">
        <v>700</v>
      </c>
      <c r="D304" s="82" t="s">
        <v>701</v>
      </c>
      <c r="E304" s="84" t="s">
        <v>692</v>
      </c>
      <c r="F304" s="82" t="s">
        <v>14</v>
      </c>
      <c r="G304" s="85">
        <v>1</v>
      </c>
      <c r="H304" s="85">
        <v>5800</v>
      </c>
      <c r="I304" s="85"/>
      <c r="J304" s="85"/>
      <c r="K304" s="92">
        <f t="shared" si="27"/>
        <v>1</v>
      </c>
      <c r="L304" s="85">
        <f t="shared" si="28"/>
        <v>5800</v>
      </c>
      <c r="M304" s="85">
        <v>5800</v>
      </c>
      <c r="N304" s="93">
        <f t="shared" si="29"/>
        <v>0</v>
      </c>
      <c r="O304" s="93">
        <f t="shared" si="30"/>
        <v>0</v>
      </c>
      <c r="P304" s="82" t="s">
        <v>53</v>
      </c>
      <c r="Q304" s="99" t="s">
        <v>54</v>
      </c>
    </row>
    <row r="305" customHeight="1" outlineLevel="2" spans="1:17">
      <c r="A305" s="82" t="s">
        <v>702</v>
      </c>
      <c r="B305" s="83" t="s">
        <v>23</v>
      </c>
      <c r="C305" s="82" t="s">
        <v>700</v>
      </c>
      <c r="D305" s="82" t="s">
        <v>701</v>
      </c>
      <c r="E305" s="84" t="s">
        <v>692</v>
      </c>
      <c r="F305" s="82" t="s">
        <v>14</v>
      </c>
      <c r="G305" s="85">
        <v>1</v>
      </c>
      <c r="H305" s="85">
        <v>5800</v>
      </c>
      <c r="I305" s="85"/>
      <c r="J305" s="85"/>
      <c r="K305" s="92">
        <f t="shared" si="27"/>
        <v>1</v>
      </c>
      <c r="L305" s="85">
        <f t="shared" si="28"/>
        <v>5800</v>
      </c>
      <c r="M305" s="85">
        <v>5800</v>
      </c>
      <c r="N305" s="93">
        <f t="shared" si="29"/>
        <v>0</v>
      </c>
      <c r="O305" s="93">
        <f t="shared" si="30"/>
        <v>0</v>
      </c>
      <c r="P305" s="82" t="s">
        <v>53</v>
      </c>
      <c r="Q305" s="99" t="s">
        <v>54</v>
      </c>
    </row>
    <row r="306" customHeight="1" outlineLevel="2" spans="1:17">
      <c r="A306" s="82" t="s">
        <v>703</v>
      </c>
      <c r="B306" s="83" t="s">
        <v>23</v>
      </c>
      <c r="C306" s="82" t="s">
        <v>700</v>
      </c>
      <c r="D306" s="82" t="s">
        <v>701</v>
      </c>
      <c r="E306" s="84" t="s">
        <v>692</v>
      </c>
      <c r="F306" s="82" t="s">
        <v>14</v>
      </c>
      <c r="G306" s="85">
        <v>1</v>
      </c>
      <c r="H306" s="85">
        <v>5800</v>
      </c>
      <c r="I306" s="85"/>
      <c r="J306" s="85"/>
      <c r="K306" s="92">
        <f t="shared" si="27"/>
        <v>1</v>
      </c>
      <c r="L306" s="85">
        <f t="shared" si="28"/>
        <v>5800</v>
      </c>
      <c r="M306" s="85">
        <v>5800</v>
      </c>
      <c r="N306" s="93">
        <f t="shared" si="29"/>
        <v>0</v>
      </c>
      <c r="O306" s="93">
        <f t="shared" si="30"/>
        <v>0</v>
      </c>
      <c r="P306" s="82" t="s">
        <v>53</v>
      </c>
      <c r="Q306" s="99" t="s">
        <v>54</v>
      </c>
    </row>
    <row r="307" customHeight="1" outlineLevel="2" spans="1:17">
      <c r="A307" s="82" t="s">
        <v>704</v>
      </c>
      <c r="B307" s="83" t="s">
        <v>23</v>
      </c>
      <c r="C307" s="82" t="s">
        <v>705</v>
      </c>
      <c r="D307" s="82" t="s">
        <v>706</v>
      </c>
      <c r="E307" s="84" t="s">
        <v>692</v>
      </c>
      <c r="F307" s="82" t="s">
        <v>14</v>
      </c>
      <c r="G307" s="85">
        <v>1</v>
      </c>
      <c r="H307" s="85">
        <v>26000</v>
      </c>
      <c r="I307" s="85"/>
      <c r="J307" s="85"/>
      <c r="K307" s="92">
        <f t="shared" si="27"/>
        <v>1</v>
      </c>
      <c r="L307" s="85">
        <f t="shared" si="28"/>
        <v>26000</v>
      </c>
      <c r="M307" s="85">
        <v>26000</v>
      </c>
      <c r="N307" s="93">
        <f t="shared" si="29"/>
        <v>0</v>
      </c>
      <c r="O307" s="93">
        <f t="shared" si="30"/>
        <v>0</v>
      </c>
      <c r="P307" s="82" t="s">
        <v>53</v>
      </c>
      <c r="Q307" s="99" t="s">
        <v>54</v>
      </c>
    </row>
    <row r="308" customHeight="1" outlineLevel="2" spans="1:17">
      <c r="A308" s="82" t="s">
        <v>707</v>
      </c>
      <c r="B308" s="83" t="s">
        <v>23</v>
      </c>
      <c r="C308" s="82" t="s">
        <v>705</v>
      </c>
      <c r="D308" s="82" t="s">
        <v>706</v>
      </c>
      <c r="E308" s="84" t="s">
        <v>692</v>
      </c>
      <c r="F308" s="82" t="s">
        <v>14</v>
      </c>
      <c r="G308" s="85">
        <v>1</v>
      </c>
      <c r="H308" s="85">
        <v>26000</v>
      </c>
      <c r="I308" s="85"/>
      <c r="J308" s="85"/>
      <c r="K308" s="92">
        <f t="shared" si="27"/>
        <v>1</v>
      </c>
      <c r="L308" s="85">
        <f t="shared" si="28"/>
        <v>26000</v>
      </c>
      <c r="M308" s="85">
        <v>26000</v>
      </c>
      <c r="N308" s="93">
        <f t="shared" si="29"/>
        <v>0</v>
      </c>
      <c r="O308" s="93">
        <f t="shared" si="30"/>
        <v>0</v>
      </c>
      <c r="P308" s="82" t="s">
        <v>53</v>
      </c>
      <c r="Q308" s="99" t="s">
        <v>54</v>
      </c>
    </row>
    <row r="309" customHeight="1" outlineLevel="2" spans="1:17">
      <c r="A309" s="82" t="s">
        <v>708</v>
      </c>
      <c r="B309" s="83" t="s">
        <v>23</v>
      </c>
      <c r="C309" s="82" t="s">
        <v>705</v>
      </c>
      <c r="D309" s="82" t="s">
        <v>706</v>
      </c>
      <c r="E309" s="84" t="s">
        <v>692</v>
      </c>
      <c r="F309" s="82" t="s">
        <v>14</v>
      </c>
      <c r="G309" s="85">
        <v>1</v>
      </c>
      <c r="H309" s="85">
        <v>26000</v>
      </c>
      <c r="I309" s="85"/>
      <c r="J309" s="85"/>
      <c r="K309" s="92">
        <f t="shared" si="27"/>
        <v>1</v>
      </c>
      <c r="L309" s="85">
        <f t="shared" si="28"/>
        <v>26000</v>
      </c>
      <c r="M309" s="85">
        <v>26000</v>
      </c>
      <c r="N309" s="93">
        <f t="shared" si="29"/>
        <v>0</v>
      </c>
      <c r="O309" s="93">
        <f t="shared" si="30"/>
        <v>0</v>
      </c>
      <c r="P309" s="82" t="s">
        <v>53</v>
      </c>
      <c r="Q309" s="99" t="s">
        <v>54</v>
      </c>
    </row>
    <row r="310" customHeight="1" outlineLevel="2" spans="1:17">
      <c r="A310" s="82" t="s">
        <v>709</v>
      </c>
      <c r="B310" s="83" t="s">
        <v>23</v>
      </c>
      <c r="C310" s="82" t="s">
        <v>710</v>
      </c>
      <c r="D310" s="82" t="s">
        <v>711</v>
      </c>
      <c r="E310" s="84" t="s">
        <v>692</v>
      </c>
      <c r="F310" s="82" t="s">
        <v>14</v>
      </c>
      <c r="G310" s="85">
        <v>1</v>
      </c>
      <c r="H310" s="85">
        <v>8000</v>
      </c>
      <c r="I310" s="85"/>
      <c r="J310" s="85"/>
      <c r="K310" s="92">
        <f t="shared" si="27"/>
        <v>1</v>
      </c>
      <c r="L310" s="85">
        <f t="shared" si="28"/>
        <v>8000</v>
      </c>
      <c r="M310" s="85">
        <v>8000</v>
      </c>
      <c r="N310" s="93">
        <f t="shared" si="29"/>
        <v>0</v>
      </c>
      <c r="O310" s="93">
        <f t="shared" si="30"/>
        <v>0</v>
      </c>
      <c r="P310" s="82" t="s">
        <v>53</v>
      </c>
      <c r="Q310" s="99" t="s">
        <v>54</v>
      </c>
    </row>
    <row r="311" customHeight="1" outlineLevel="2" spans="1:17">
      <c r="A311" s="82" t="s">
        <v>712</v>
      </c>
      <c r="B311" s="83" t="s">
        <v>23</v>
      </c>
      <c r="C311" s="82" t="s">
        <v>710</v>
      </c>
      <c r="D311" s="82" t="s">
        <v>711</v>
      </c>
      <c r="E311" s="84" t="s">
        <v>692</v>
      </c>
      <c r="F311" s="82" t="s">
        <v>14</v>
      </c>
      <c r="G311" s="85">
        <v>1</v>
      </c>
      <c r="H311" s="85">
        <v>8000</v>
      </c>
      <c r="I311" s="85"/>
      <c r="J311" s="85"/>
      <c r="K311" s="92">
        <f t="shared" si="27"/>
        <v>1</v>
      </c>
      <c r="L311" s="85">
        <f t="shared" si="28"/>
        <v>8000</v>
      </c>
      <c r="M311" s="85">
        <v>8000</v>
      </c>
      <c r="N311" s="93">
        <f t="shared" si="29"/>
        <v>0</v>
      </c>
      <c r="O311" s="93">
        <f t="shared" si="30"/>
        <v>0</v>
      </c>
      <c r="P311" s="82" t="s">
        <v>53</v>
      </c>
      <c r="Q311" s="99" t="s">
        <v>54</v>
      </c>
    </row>
    <row r="312" customHeight="1" outlineLevel="2" spans="1:17">
      <c r="A312" s="82" t="s">
        <v>713</v>
      </c>
      <c r="B312" s="83" t="s">
        <v>23</v>
      </c>
      <c r="C312" s="82" t="s">
        <v>710</v>
      </c>
      <c r="D312" s="82" t="s">
        <v>711</v>
      </c>
      <c r="E312" s="84" t="s">
        <v>692</v>
      </c>
      <c r="F312" s="82" t="s">
        <v>14</v>
      </c>
      <c r="G312" s="85">
        <v>1</v>
      </c>
      <c r="H312" s="85">
        <v>8000</v>
      </c>
      <c r="I312" s="85"/>
      <c r="J312" s="85"/>
      <c r="K312" s="92">
        <f t="shared" si="27"/>
        <v>1</v>
      </c>
      <c r="L312" s="85">
        <f t="shared" si="28"/>
        <v>8000</v>
      </c>
      <c r="M312" s="85">
        <v>8000</v>
      </c>
      <c r="N312" s="93">
        <f t="shared" si="29"/>
        <v>0</v>
      </c>
      <c r="O312" s="93">
        <f t="shared" si="30"/>
        <v>0</v>
      </c>
      <c r="P312" s="82" t="s">
        <v>53</v>
      </c>
      <c r="Q312" s="99" t="s">
        <v>54</v>
      </c>
    </row>
    <row r="313" customHeight="1" outlineLevel="2" spans="1:17">
      <c r="A313" s="82" t="s">
        <v>714</v>
      </c>
      <c r="B313" s="83" t="s">
        <v>23</v>
      </c>
      <c r="C313" s="82" t="s">
        <v>710</v>
      </c>
      <c r="D313" s="82" t="s">
        <v>711</v>
      </c>
      <c r="E313" s="84" t="s">
        <v>692</v>
      </c>
      <c r="F313" s="82" t="s">
        <v>14</v>
      </c>
      <c r="G313" s="85">
        <v>1</v>
      </c>
      <c r="H313" s="85">
        <v>8000</v>
      </c>
      <c r="I313" s="85"/>
      <c r="J313" s="85"/>
      <c r="K313" s="92">
        <f t="shared" si="27"/>
        <v>1</v>
      </c>
      <c r="L313" s="85">
        <f t="shared" si="28"/>
        <v>8000</v>
      </c>
      <c r="M313" s="85">
        <v>8000</v>
      </c>
      <c r="N313" s="93">
        <f t="shared" si="29"/>
        <v>0</v>
      </c>
      <c r="O313" s="93">
        <f t="shared" si="30"/>
        <v>0</v>
      </c>
      <c r="P313" s="82" t="s">
        <v>53</v>
      </c>
      <c r="Q313" s="99" t="s">
        <v>54</v>
      </c>
    </row>
    <row r="314" s="62" customFormat="1" customHeight="1" outlineLevel="2" spans="1:17">
      <c r="A314" s="86" t="s">
        <v>715</v>
      </c>
      <c r="B314" s="87" t="s">
        <v>23</v>
      </c>
      <c r="C314" s="86" t="s">
        <v>716</v>
      </c>
      <c r="D314" s="86" t="s">
        <v>717</v>
      </c>
      <c r="E314" s="88" t="s">
        <v>718</v>
      </c>
      <c r="F314" s="86" t="s">
        <v>14</v>
      </c>
      <c r="G314" s="89">
        <v>1</v>
      </c>
      <c r="H314" s="89">
        <v>1620</v>
      </c>
      <c r="I314" s="89"/>
      <c r="J314" s="89"/>
      <c r="K314" s="94">
        <f t="shared" si="27"/>
        <v>1</v>
      </c>
      <c r="L314" s="89">
        <f t="shared" si="28"/>
        <v>1620</v>
      </c>
      <c r="M314" s="89">
        <v>1620</v>
      </c>
      <c r="N314" s="95">
        <f t="shared" si="29"/>
        <v>0</v>
      </c>
      <c r="O314" s="95">
        <f t="shared" si="30"/>
        <v>0</v>
      </c>
      <c r="P314" s="86" t="s">
        <v>53</v>
      </c>
      <c r="Q314" s="100" t="s">
        <v>54</v>
      </c>
    </row>
    <row r="315" s="62" customFormat="1" customHeight="1" outlineLevel="2" spans="1:17">
      <c r="A315" s="86" t="s">
        <v>719</v>
      </c>
      <c r="B315" s="87" t="s">
        <v>23</v>
      </c>
      <c r="C315" s="86" t="s">
        <v>716</v>
      </c>
      <c r="D315" s="86" t="s">
        <v>717</v>
      </c>
      <c r="E315" s="88" t="s">
        <v>718</v>
      </c>
      <c r="F315" s="86" t="s">
        <v>14</v>
      </c>
      <c r="G315" s="89">
        <v>1</v>
      </c>
      <c r="H315" s="89">
        <v>1620</v>
      </c>
      <c r="I315" s="89"/>
      <c r="J315" s="89"/>
      <c r="K315" s="94">
        <f t="shared" si="27"/>
        <v>1</v>
      </c>
      <c r="L315" s="89">
        <f t="shared" si="28"/>
        <v>1620</v>
      </c>
      <c r="M315" s="89">
        <v>1620</v>
      </c>
      <c r="N315" s="95">
        <f t="shared" si="29"/>
        <v>0</v>
      </c>
      <c r="O315" s="95">
        <f t="shared" si="30"/>
        <v>0</v>
      </c>
      <c r="P315" s="86" t="s">
        <v>53</v>
      </c>
      <c r="Q315" s="100" t="s">
        <v>54</v>
      </c>
    </row>
    <row r="316" s="62" customFormat="1" customHeight="1" outlineLevel="2" spans="1:17">
      <c r="A316" s="86" t="s">
        <v>720</v>
      </c>
      <c r="B316" s="87" t="s">
        <v>23</v>
      </c>
      <c r="C316" s="86" t="s">
        <v>716</v>
      </c>
      <c r="D316" s="86" t="s">
        <v>717</v>
      </c>
      <c r="E316" s="88" t="s">
        <v>718</v>
      </c>
      <c r="F316" s="86" t="s">
        <v>14</v>
      </c>
      <c r="G316" s="89">
        <v>1</v>
      </c>
      <c r="H316" s="89">
        <v>1620</v>
      </c>
      <c r="I316" s="89"/>
      <c r="J316" s="89"/>
      <c r="K316" s="94">
        <f t="shared" si="27"/>
        <v>1</v>
      </c>
      <c r="L316" s="89">
        <f t="shared" si="28"/>
        <v>1620</v>
      </c>
      <c r="M316" s="89">
        <v>1620</v>
      </c>
      <c r="N316" s="95">
        <f t="shared" si="29"/>
        <v>0</v>
      </c>
      <c r="O316" s="95">
        <f t="shared" si="30"/>
        <v>0</v>
      </c>
      <c r="P316" s="86" t="s">
        <v>53</v>
      </c>
      <c r="Q316" s="100" t="s">
        <v>54</v>
      </c>
    </row>
    <row r="317" customHeight="1" outlineLevel="2" spans="1:17">
      <c r="A317" s="82" t="s">
        <v>721</v>
      </c>
      <c r="B317" s="83" t="s">
        <v>23</v>
      </c>
      <c r="C317" s="82" t="s">
        <v>722</v>
      </c>
      <c r="D317" s="82" t="s">
        <v>723</v>
      </c>
      <c r="E317" s="84" t="s">
        <v>718</v>
      </c>
      <c r="F317" s="82" t="s">
        <v>14</v>
      </c>
      <c r="G317" s="85">
        <v>1</v>
      </c>
      <c r="H317" s="85">
        <v>1560</v>
      </c>
      <c r="I317" s="85"/>
      <c r="J317" s="85"/>
      <c r="K317" s="92">
        <f t="shared" si="27"/>
        <v>1</v>
      </c>
      <c r="L317" s="85">
        <f t="shared" si="28"/>
        <v>1560</v>
      </c>
      <c r="M317" s="85">
        <v>1560</v>
      </c>
      <c r="N317" s="93">
        <f t="shared" si="29"/>
        <v>0</v>
      </c>
      <c r="O317" s="93">
        <f t="shared" si="30"/>
        <v>0</v>
      </c>
      <c r="P317" s="82" t="s">
        <v>53</v>
      </c>
      <c r="Q317" s="99" t="s">
        <v>54</v>
      </c>
    </row>
    <row r="318" customHeight="1" outlineLevel="2" spans="1:17">
      <c r="A318" s="82" t="s">
        <v>724</v>
      </c>
      <c r="B318" s="83" t="s">
        <v>23</v>
      </c>
      <c r="C318" s="82" t="s">
        <v>725</v>
      </c>
      <c r="D318" s="82" t="s">
        <v>53</v>
      </c>
      <c r="E318" s="84" t="s">
        <v>726</v>
      </c>
      <c r="F318" s="82" t="s">
        <v>14</v>
      </c>
      <c r="G318" s="85">
        <v>1</v>
      </c>
      <c r="H318" s="85">
        <v>2460</v>
      </c>
      <c r="I318" s="85"/>
      <c r="J318" s="85"/>
      <c r="K318" s="92">
        <f t="shared" si="27"/>
        <v>1</v>
      </c>
      <c r="L318" s="85">
        <f t="shared" si="28"/>
        <v>2460</v>
      </c>
      <c r="M318" s="85">
        <v>2460</v>
      </c>
      <c r="N318" s="93">
        <f t="shared" si="29"/>
        <v>0</v>
      </c>
      <c r="O318" s="93">
        <f t="shared" si="30"/>
        <v>0</v>
      </c>
      <c r="P318" s="82" t="s">
        <v>53</v>
      </c>
      <c r="Q318" s="99" t="s">
        <v>54</v>
      </c>
    </row>
    <row r="319" customHeight="1" outlineLevel="2" spans="1:17">
      <c r="A319" s="82" t="s">
        <v>727</v>
      </c>
      <c r="B319" s="83" t="s">
        <v>23</v>
      </c>
      <c r="C319" s="82" t="s">
        <v>728</v>
      </c>
      <c r="D319" s="82" t="s">
        <v>729</v>
      </c>
      <c r="E319" s="84" t="s">
        <v>730</v>
      </c>
      <c r="F319" s="82" t="s">
        <v>14</v>
      </c>
      <c r="G319" s="85">
        <v>1</v>
      </c>
      <c r="H319" s="85">
        <v>4900</v>
      </c>
      <c r="I319" s="85"/>
      <c r="J319" s="85"/>
      <c r="K319" s="92">
        <f t="shared" si="27"/>
        <v>1</v>
      </c>
      <c r="L319" s="85">
        <f t="shared" si="28"/>
        <v>4900</v>
      </c>
      <c r="M319" s="85">
        <v>4900</v>
      </c>
      <c r="N319" s="93">
        <f t="shared" si="29"/>
        <v>0</v>
      </c>
      <c r="O319" s="93">
        <f t="shared" si="30"/>
        <v>0</v>
      </c>
      <c r="P319" s="82" t="s">
        <v>53</v>
      </c>
      <c r="Q319" s="99" t="s">
        <v>54</v>
      </c>
    </row>
    <row r="320" customHeight="1" outlineLevel="2" spans="1:17">
      <c r="A320" s="82" t="s">
        <v>731</v>
      </c>
      <c r="B320" s="83" t="s">
        <v>23</v>
      </c>
      <c r="C320" s="82" t="s">
        <v>732</v>
      </c>
      <c r="D320" s="82" t="s">
        <v>733</v>
      </c>
      <c r="E320" s="84" t="s">
        <v>734</v>
      </c>
      <c r="F320" s="82" t="s">
        <v>14</v>
      </c>
      <c r="G320" s="85">
        <v>1</v>
      </c>
      <c r="H320" s="85">
        <v>2370</v>
      </c>
      <c r="I320" s="85"/>
      <c r="J320" s="85"/>
      <c r="K320" s="92">
        <f t="shared" si="27"/>
        <v>1</v>
      </c>
      <c r="L320" s="85">
        <f t="shared" si="28"/>
        <v>2370</v>
      </c>
      <c r="M320" s="85">
        <v>2370</v>
      </c>
      <c r="N320" s="93">
        <f t="shared" si="29"/>
        <v>0</v>
      </c>
      <c r="O320" s="93">
        <f t="shared" si="30"/>
        <v>0</v>
      </c>
      <c r="P320" s="82" t="s">
        <v>53</v>
      </c>
      <c r="Q320" s="99" t="s">
        <v>54</v>
      </c>
    </row>
    <row r="321" customHeight="1" outlineLevel="2" spans="1:17">
      <c r="A321" s="82" t="s">
        <v>735</v>
      </c>
      <c r="B321" s="83" t="s">
        <v>23</v>
      </c>
      <c r="C321" s="82" t="s">
        <v>736</v>
      </c>
      <c r="D321" s="82" t="s">
        <v>737</v>
      </c>
      <c r="E321" s="84" t="s">
        <v>738</v>
      </c>
      <c r="F321" s="82" t="s">
        <v>14</v>
      </c>
      <c r="G321" s="85">
        <v>1</v>
      </c>
      <c r="H321" s="85">
        <v>2050</v>
      </c>
      <c r="I321" s="85"/>
      <c r="J321" s="85"/>
      <c r="K321" s="92">
        <f t="shared" si="27"/>
        <v>1</v>
      </c>
      <c r="L321" s="85">
        <f t="shared" si="28"/>
        <v>2050</v>
      </c>
      <c r="M321" s="85">
        <v>2050</v>
      </c>
      <c r="N321" s="93">
        <f t="shared" si="29"/>
        <v>0</v>
      </c>
      <c r="O321" s="93">
        <f t="shared" si="30"/>
        <v>0</v>
      </c>
      <c r="P321" s="82" t="s">
        <v>53</v>
      </c>
      <c r="Q321" s="99" t="s">
        <v>54</v>
      </c>
    </row>
    <row r="322" customHeight="1" outlineLevel="2" spans="1:17">
      <c r="A322" s="82" t="s">
        <v>739</v>
      </c>
      <c r="B322" s="83" t="s">
        <v>23</v>
      </c>
      <c r="C322" s="82" t="s">
        <v>740</v>
      </c>
      <c r="D322" s="82" t="s">
        <v>741</v>
      </c>
      <c r="E322" s="84" t="s">
        <v>742</v>
      </c>
      <c r="F322" s="82" t="s">
        <v>14</v>
      </c>
      <c r="G322" s="85">
        <v>1</v>
      </c>
      <c r="H322" s="85">
        <v>2000</v>
      </c>
      <c r="I322" s="85"/>
      <c r="J322" s="85"/>
      <c r="K322" s="92">
        <f t="shared" si="27"/>
        <v>1</v>
      </c>
      <c r="L322" s="85">
        <f t="shared" si="28"/>
        <v>2000</v>
      </c>
      <c r="M322" s="85">
        <v>2000</v>
      </c>
      <c r="N322" s="93">
        <f t="shared" si="29"/>
        <v>0</v>
      </c>
      <c r="O322" s="93">
        <f t="shared" si="30"/>
        <v>0</v>
      </c>
      <c r="P322" s="82" t="s">
        <v>53</v>
      </c>
      <c r="Q322" s="99" t="s">
        <v>54</v>
      </c>
    </row>
    <row r="323" customHeight="1" outlineLevel="2" spans="1:17">
      <c r="A323" s="82" t="s">
        <v>743</v>
      </c>
      <c r="B323" s="83" t="s">
        <v>23</v>
      </c>
      <c r="C323" s="82" t="s">
        <v>744</v>
      </c>
      <c r="D323" s="82" t="s">
        <v>745</v>
      </c>
      <c r="E323" s="84" t="s">
        <v>746</v>
      </c>
      <c r="F323" s="82" t="s">
        <v>14</v>
      </c>
      <c r="G323" s="85">
        <v>1</v>
      </c>
      <c r="H323" s="85">
        <v>983.37</v>
      </c>
      <c r="I323" s="85"/>
      <c r="J323" s="85"/>
      <c r="K323" s="92">
        <f t="shared" si="27"/>
        <v>1</v>
      </c>
      <c r="L323" s="85">
        <f t="shared" si="28"/>
        <v>983.37</v>
      </c>
      <c r="M323" s="85">
        <v>983.37</v>
      </c>
      <c r="N323" s="93">
        <f t="shared" si="29"/>
        <v>0</v>
      </c>
      <c r="O323" s="93">
        <f t="shared" si="30"/>
        <v>0</v>
      </c>
      <c r="P323" s="82" t="s">
        <v>53</v>
      </c>
      <c r="Q323" s="99" t="s">
        <v>54</v>
      </c>
    </row>
    <row r="324" s="65" customFormat="1" customHeight="1" outlineLevel="2" spans="1:17">
      <c r="A324" s="82" t="s">
        <v>747</v>
      </c>
      <c r="B324" s="83" t="s">
        <v>23</v>
      </c>
      <c r="C324" s="82" t="s">
        <v>748</v>
      </c>
      <c r="D324" s="82" t="s">
        <v>749</v>
      </c>
      <c r="E324" s="84" t="s">
        <v>750</v>
      </c>
      <c r="F324" s="82" t="s">
        <v>14</v>
      </c>
      <c r="G324" s="85">
        <v>1</v>
      </c>
      <c r="H324" s="85">
        <v>22</v>
      </c>
      <c r="I324" s="85"/>
      <c r="J324" s="85"/>
      <c r="K324" s="92">
        <f t="shared" ref="K324:K355" si="31">G324+I324</f>
        <v>1</v>
      </c>
      <c r="L324" s="85">
        <f t="shared" ref="L324:L355" si="32">H324+J324</f>
        <v>22</v>
      </c>
      <c r="M324" s="85">
        <v>22</v>
      </c>
      <c r="N324" s="93">
        <f t="shared" ref="N324:N363" si="33">H324-M324</f>
        <v>0</v>
      </c>
      <c r="O324" s="93">
        <f t="shared" ref="O324:O363" si="34">N324</f>
        <v>0</v>
      </c>
      <c r="P324" s="82" t="s">
        <v>53</v>
      </c>
      <c r="Q324" s="99" t="s">
        <v>54</v>
      </c>
    </row>
    <row r="325" customHeight="1" outlineLevel="2" spans="1:17">
      <c r="A325" s="82" t="s">
        <v>751</v>
      </c>
      <c r="B325" s="83" t="s">
        <v>23</v>
      </c>
      <c r="C325" s="82" t="s">
        <v>748</v>
      </c>
      <c r="D325" s="82" t="s">
        <v>749</v>
      </c>
      <c r="E325" s="84" t="s">
        <v>750</v>
      </c>
      <c r="F325" s="82" t="s">
        <v>14</v>
      </c>
      <c r="G325" s="85">
        <v>1</v>
      </c>
      <c r="H325" s="85">
        <v>22</v>
      </c>
      <c r="I325" s="85"/>
      <c r="J325" s="85"/>
      <c r="K325" s="92">
        <f t="shared" si="31"/>
        <v>1</v>
      </c>
      <c r="L325" s="85">
        <f t="shared" si="32"/>
        <v>22</v>
      </c>
      <c r="M325" s="85">
        <v>22</v>
      </c>
      <c r="N325" s="93">
        <f t="shared" si="33"/>
        <v>0</v>
      </c>
      <c r="O325" s="93">
        <f t="shared" si="34"/>
        <v>0</v>
      </c>
      <c r="P325" s="82" t="s">
        <v>53</v>
      </c>
      <c r="Q325" s="99" t="s">
        <v>54</v>
      </c>
    </row>
    <row r="326" customHeight="1" outlineLevel="2" spans="1:17">
      <c r="A326" s="82" t="s">
        <v>752</v>
      </c>
      <c r="B326" s="83" t="s">
        <v>23</v>
      </c>
      <c r="C326" s="82" t="s">
        <v>748</v>
      </c>
      <c r="D326" s="82" t="s">
        <v>749</v>
      </c>
      <c r="E326" s="84" t="s">
        <v>750</v>
      </c>
      <c r="F326" s="82" t="s">
        <v>14</v>
      </c>
      <c r="G326" s="85">
        <v>1</v>
      </c>
      <c r="H326" s="85">
        <v>22</v>
      </c>
      <c r="I326" s="85"/>
      <c r="J326" s="85"/>
      <c r="K326" s="92">
        <f t="shared" si="31"/>
        <v>1</v>
      </c>
      <c r="L326" s="85">
        <f t="shared" si="32"/>
        <v>22</v>
      </c>
      <c r="M326" s="85">
        <v>22</v>
      </c>
      <c r="N326" s="93">
        <f t="shared" si="33"/>
        <v>0</v>
      </c>
      <c r="O326" s="93">
        <f t="shared" si="34"/>
        <v>0</v>
      </c>
      <c r="P326" s="82" t="s">
        <v>53</v>
      </c>
      <c r="Q326" s="99" t="s">
        <v>54</v>
      </c>
    </row>
    <row r="327" customHeight="1" outlineLevel="2" spans="1:17">
      <c r="A327" s="82" t="s">
        <v>753</v>
      </c>
      <c r="B327" s="83" t="s">
        <v>23</v>
      </c>
      <c r="C327" s="82" t="s">
        <v>748</v>
      </c>
      <c r="D327" s="82" t="s">
        <v>749</v>
      </c>
      <c r="E327" s="84" t="s">
        <v>750</v>
      </c>
      <c r="F327" s="82" t="s">
        <v>14</v>
      </c>
      <c r="G327" s="85">
        <v>1</v>
      </c>
      <c r="H327" s="85">
        <v>22</v>
      </c>
      <c r="I327" s="85"/>
      <c r="J327" s="85"/>
      <c r="K327" s="92">
        <f t="shared" si="31"/>
        <v>1</v>
      </c>
      <c r="L327" s="85">
        <f t="shared" si="32"/>
        <v>22</v>
      </c>
      <c r="M327" s="85">
        <v>22</v>
      </c>
      <c r="N327" s="93">
        <f t="shared" si="33"/>
        <v>0</v>
      </c>
      <c r="O327" s="93">
        <f t="shared" si="34"/>
        <v>0</v>
      </c>
      <c r="P327" s="82" t="s">
        <v>53</v>
      </c>
      <c r="Q327" s="99" t="s">
        <v>54</v>
      </c>
    </row>
    <row r="328" customHeight="1" outlineLevel="2" spans="1:17">
      <c r="A328" s="82" t="s">
        <v>754</v>
      </c>
      <c r="B328" s="83" t="s">
        <v>23</v>
      </c>
      <c r="C328" s="82" t="s">
        <v>748</v>
      </c>
      <c r="D328" s="82" t="s">
        <v>749</v>
      </c>
      <c r="E328" s="84" t="s">
        <v>750</v>
      </c>
      <c r="F328" s="82" t="s">
        <v>14</v>
      </c>
      <c r="G328" s="85">
        <v>1</v>
      </c>
      <c r="H328" s="85">
        <v>22</v>
      </c>
      <c r="I328" s="85"/>
      <c r="J328" s="85"/>
      <c r="K328" s="92">
        <f t="shared" si="31"/>
        <v>1</v>
      </c>
      <c r="L328" s="85">
        <f t="shared" si="32"/>
        <v>22</v>
      </c>
      <c r="M328" s="85">
        <v>22</v>
      </c>
      <c r="N328" s="93">
        <f t="shared" si="33"/>
        <v>0</v>
      </c>
      <c r="O328" s="93">
        <f t="shared" si="34"/>
        <v>0</v>
      </c>
      <c r="P328" s="82" t="s">
        <v>53</v>
      </c>
      <c r="Q328" s="99" t="s">
        <v>54</v>
      </c>
    </row>
    <row r="329" customHeight="1" outlineLevel="2" spans="1:17">
      <c r="A329" s="82" t="s">
        <v>755</v>
      </c>
      <c r="B329" s="83" t="s">
        <v>23</v>
      </c>
      <c r="C329" s="82" t="s">
        <v>748</v>
      </c>
      <c r="D329" s="82" t="s">
        <v>749</v>
      </c>
      <c r="E329" s="84" t="s">
        <v>750</v>
      </c>
      <c r="F329" s="82" t="s">
        <v>14</v>
      </c>
      <c r="G329" s="85">
        <v>1</v>
      </c>
      <c r="H329" s="85">
        <v>22</v>
      </c>
      <c r="I329" s="85"/>
      <c r="J329" s="85"/>
      <c r="K329" s="92">
        <f t="shared" si="31"/>
        <v>1</v>
      </c>
      <c r="L329" s="85">
        <f t="shared" si="32"/>
        <v>22</v>
      </c>
      <c r="M329" s="85">
        <v>22</v>
      </c>
      <c r="N329" s="93">
        <f t="shared" si="33"/>
        <v>0</v>
      </c>
      <c r="O329" s="93">
        <f t="shared" si="34"/>
        <v>0</v>
      </c>
      <c r="P329" s="82" t="s">
        <v>53</v>
      </c>
      <c r="Q329" s="99" t="s">
        <v>54</v>
      </c>
    </row>
    <row r="330" customHeight="1" outlineLevel="2" spans="1:17">
      <c r="A330" s="82" t="s">
        <v>756</v>
      </c>
      <c r="B330" s="83" t="s">
        <v>23</v>
      </c>
      <c r="C330" s="82" t="s">
        <v>748</v>
      </c>
      <c r="D330" s="82" t="s">
        <v>749</v>
      </c>
      <c r="E330" s="84" t="s">
        <v>750</v>
      </c>
      <c r="F330" s="82" t="s">
        <v>14</v>
      </c>
      <c r="G330" s="85">
        <v>1</v>
      </c>
      <c r="H330" s="85">
        <v>22</v>
      </c>
      <c r="I330" s="85"/>
      <c r="J330" s="85"/>
      <c r="K330" s="92">
        <f t="shared" si="31"/>
        <v>1</v>
      </c>
      <c r="L330" s="85">
        <f t="shared" si="32"/>
        <v>22</v>
      </c>
      <c r="M330" s="85">
        <v>22</v>
      </c>
      <c r="N330" s="93">
        <f t="shared" si="33"/>
        <v>0</v>
      </c>
      <c r="O330" s="93">
        <f t="shared" si="34"/>
        <v>0</v>
      </c>
      <c r="P330" s="82" t="s">
        <v>53</v>
      </c>
      <c r="Q330" s="99" t="s">
        <v>54</v>
      </c>
    </row>
    <row r="331" customHeight="1" outlineLevel="2" spans="1:17">
      <c r="A331" s="82" t="s">
        <v>757</v>
      </c>
      <c r="B331" s="83" t="s">
        <v>23</v>
      </c>
      <c r="C331" s="82" t="s">
        <v>748</v>
      </c>
      <c r="D331" s="82" t="s">
        <v>749</v>
      </c>
      <c r="E331" s="84" t="s">
        <v>750</v>
      </c>
      <c r="F331" s="82" t="s">
        <v>14</v>
      </c>
      <c r="G331" s="85">
        <v>1</v>
      </c>
      <c r="H331" s="85">
        <v>22</v>
      </c>
      <c r="I331" s="85"/>
      <c r="J331" s="85"/>
      <c r="K331" s="92">
        <f t="shared" si="31"/>
        <v>1</v>
      </c>
      <c r="L331" s="85">
        <f t="shared" si="32"/>
        <v>22</v>
      </c>
      <c r="M331" s="85">
        <v>22</v>
      </c>
      <c r="N331" s="93">
        <f t="shared" si="33"/>
        <v>0</v>
      </c>
      <c r="O331" s="93">
        <f t="shared" si="34"/>
        <v>0</v>
      </c>
      <c r="P331" s="82" t="s">
        <v>53</v>
      </c>
      <c r="Q331" s="99" t="s">
        <v>54</v>
      </c>
    </row>
    <row r="332" customHeight="1" outlineLevel="2" spans="1:17">
      <c r="A332" s="82" t="s">
        <v>758</v>
      </c>
      <c r="B332" s="83" t="s">
        <v>23</v>
      </c>
      <c r="C332" s="82" t="s">
        <v>748</v>
      </c>
      <c r="D332" s="82" t="s">
        <v>749</v>
      </c>
      <c r="E332" s="84" t="s">
        <v>750</v>
      </c>
      <c r="F332" s="82" t="s">
        <v>14</v>
      </c>
      <c r="G332" s="85">
        <v>1</v>
      </c>
      <c r="H332" s="85">
        <v>22</v>
      </c>
      <c r="I332" s="85"/>
      <c r="J332" s="85"/>
      <c r="K332" s="92">
        <f t="shared" si="31"/>
        <v>1</v>
      </c>
      <c r="L332" s="85">
        <f t="shared" si="32"/>
        <v>22</v>
      </c>
      <c r="M332" s="85">
        <v>22</v>
      </c>
      <c r="N332" s="93">
        <f t="shared" si="33"/>
        <v>0</v>
      </c>
      <c r="O332" s="93">
        <f t="shared" si="34"/>
        <v>0</v>
      </c>
      <c r="P332" s="82" t="s">
        <v>53</v>
      </c>
      <c r="Q332" s="99" t="s">
        <v>54</v>
      </c>
    </row>
    <row r="333" customHeight="1" outlineLevel="2" spans="1:17">
      <c r="A333" s="82" t="s">
        <v>759</v>
      </c>
      <c r="B333" s="83" t="s">
        <v>23</v>
      </c>
      <c r="C333" s="82" t="s">
        <v>748</v>
      </c>
      <c r="D333" s="82" t="s">
        <v>749</v>
      </c>
      <c r="E333" s="84" t="s">
        <v>750</v>
      </c>
      <c r="F333" s="82" t="s">
        <v>14</v>
      </c>
      <c r="G333" s="85">
        <v>1</v>
      </c>
      <c r="H333" s="85">
        <v>22</v>
      </c>
      <c r="I333" s="85"/>
      <c r="J333" s="85"/>
      <c r="K333" s="92">
        <f t="shared" si="31"/>
        <v>1</v>
      </c>
      <c r="L333" s="85">
        <f t="shared" si="32"/>
        <v>22</v>
      </c>
      <c r="M333" s="85">
        <v>22</v>
      </c>
      <c r="N333" s="93">
        <f t="shared" si="33"/>
        <v>0</v>
      </c>
      <c r="O333" s="93">
        <f t="shared" si="34"/>
        <v>0</v>
      </c>
      <c r="P333" s="82" t="s">
        <v>53</v>
      </c>
      <c r="Q333" s="99" t="s">
        <v>54</v>
      </c>
    </row>
    <row r="334" customHeight="1" outlineLevel="2" spans="1:17">
      <c r="A334" s="82" t="s">
        <v>760</v>
      </c>
      <c r="B334" s="83" t="s">
        <v>23</v>
      </c>
      <c r="C334" s="82" t="s">
        <v>748</v>
      </c>
      <c r="D334" s="82" t="s">
        <v>749</v>
      </c>
      <c r="E334" s="84" t="s">
        <v>750</v>
      </c>
      <c r="F334" s="82" t="s">
        <v>14</v>
      </c>
      <c r="G334" s="85">
        <v>1</v>
      </c>
      <c r="H334" s="85">
        <v>22</v>
      </c>
      <c r="I334" s="85"/>
      <c r="J334" s="85"/>
      <c r="K334" s="92">
        <f t="shared" si="31"/>
        <v>1</v>
      </c>
      <c r="L334" s="85">
        <f t="shared" si="32"/>
        <v>22</v>
      </c>
      <c r="M334" s="85">
        <v>22</v>
      </c>
      <c r="N334" s="93">
        <f t="shared" si="33"/>
        <v>0</v>
      </c>
      <c r="O334" s="93">
        <f t="shared" si="34"/>
        <v>0</v>
      </c>
      <c r="P334" s="82" t="s">
        <v>53</v>
      </c>
      <c r="Q334" s="99" t="s">
        <v>54</v>
      </c>
    </row>
    <row r="335" customHeight="1" outlineLevel="2" spans="1:17">
      <c r="A335" s="82" t="s">
        <v>761</v>
      </c>
      <c r="B335" s="83" t="s">
        <v>23</v>
      </c>
      <c r="C335" s="82" t="s">
        <v>748</v>
      </c>
      <c r="D335" s="82" t="s">
        <v>749</v>
      </c>
      <c r="E335" s="84" t="s">
        <v>750</v>
      </c>
      <c r="F335" s="82" t="s">
        <v>14</v>
      </c>
      <c r="G335" s="85">
        <v>1</v>
      </c>
      <c r="H335" s="85">
        <v>22</v>
      </c>
      <c r="I335" s="85"/>
      <c r="J335" s="85"/>
      <c r="K335" s="92">
        <f t="shared" si="31"/>
        <v>1</v>
      </c>
      <c r="L335" s="85">
        <f t="shared" si="32"/>
        <v>22</v>
      </c>
      <c r="M335" s="85">
        <v>22</v>
      </c>
      <c r="N335" s="93">
        <f t="shared" si="33"/>
        <v>0</v>
      </c>
      <c r="O335" s="93">
        <f t="shared" si="34"/>
        <v>0</v>
      </c>
      <c r="P335" s="82" t="s">
        <v>53</v>
      </c>
      <c r="Q335" s="99" t="s">
        <v>54</v>
      </c>
    </row>
    <row r="336" customHeight="1" outlineLevel="2" spans="1:17">
      <c r="A336" s="82" t="s">
        <v>762</v>
      </c>
      <c r="B336" s="83" t="s">
        <v>23</v>
      </c>
      <c r="C336" s="82" t="s">
        <v>763</v>
      </c>
      <c r="D336" s="82" t="s">
        <v>764</v>
      </c>
      <c r="E336" s="84" t="s">
        <v>765</v>
      </c>
      <c r="F336" s="82" t="s">
        <v>14</v>
      </c>
      <c r="G336" s="85">
        <v>1</v>
      </c>
      <c r="H336" s="85">
        <v>40</v>
      </c>
      <c r="I336" s="85"/>
      <c r="J336" s="85"/>
      <c r="K336" s="92">
        <f t="shared" si="31"/>
        <v>1</v>
      </c>
      <c r="L336" s="85">
        <f t="shared" si="32"/>
        <v>40</v>
      </c>
      <c r="M336" s="85">
        <v>40</v>
      </c>
      <c r="N336" s="93">
        <f t="shared" si="33"/>
        <v>0</v>
      </c>
      <c r="O336" s="93">
        <f t="shared" si="34"/>
        <v>0</v>
      </c>
      <c r="P336" s="82" t="s">
        <v>53</v>
      </c>
      <c r="Q336" s="99" t="s">
        <v>54</v>
      </c>
    </row>
    <row r="337" customHeight="1" outlineLevel="2" spans="1:17">
      <c r="A337" s="82" t="s">
        <v>766</v>
      </c>
      <c r="B337" s="83" t="s">
        <v>23</v>
      </c>
      <c r="C337" s="82" t="s">
        <v>763</v>
      </c>
      <c r="D337" s="82" t="s">
        <v>764</v>
      </c>
      <c r="E337" s="84" t="s">
        <v>765</v>
      </c>
      <c r="F337" s="82" t="s">
        <v>14</v>
      </c>
      <c r="G337" s="85">
        <v>1</v>
      </c>
      <c r="H337" s="85">
        <v>40</v>
      </c>
      <c r="I337" s="85"/>
      <c r="J337" s="85"/>
      <c r="K337" s="92">
        <f t="shared" si="31"/>
        <v>1</v>
      </c>
      <c r="L337" s="85">
        <f t="shared" si="32"/>
        <v>40</v>
      </c>
      <c r="M337" s="85">
        <v>40</v>
      </c>
      <c r="N337" s="93">
        <f t="shared" si="33"/>
        <v>0</v>
      </c>
      <c r="O337" s="93">
        <f t="shared" si="34"/>
        <v>0</v>
      </c>
      <c r="P337" s="82" t="s">
        <v>53</v>
      </c>
      <c r="Q337" s="99" t="s">
        <v>54</v>
      </c>
    </row>
    <row r="338" customHeight="1" outlineLevel="2" spans="1:17">
      <c r="A338" s="82" t="s">
        <v>767</v>
      </c>
      <c r="B338" s="83" t="s">
        <v>23</v>
      </c>
      <c r="C338" s="82" t="s">
        <v>768</v>
      </c>
      <c r="D338" s="82" t="s">
        <v>769</v>
      </c>
      <c r="E338" s="84" t="s">
        <v>765</v>
      </c>
      <c r="F338" s="82" t="s">
        <v>14</v>
      </c>
      <c r="G338" s="85">
        <v>1</v>
      </c>
      <c r="H338" s="85">
        <v>100</v>
      </c>
      <c r="I338" s="85"/>
      <c r="J338" s="85"/>
      <c r="K338" s="92">
        <f t="shared" si="31"/>
        <v>1</v>
      </c>
      <c r="L338" s="85">
        <f t="shared" si="32"/>
        <v>100</v>
      </c>
      <c r="M338" s="85">
        <v>100</v>
      </c>
      <c r="N338" s="93">
        <f t="shared" si="33"/>
        <v>0</v>
      </c>
      <c r="O338" s="93">
        <f t="shared" si="34"/>
        <v>0</v>
      </c>
      <c r="P338" s="82" t="s">
        <v>53</v>
      </c>
      <c r="Q338" s="99" t="s">
        <v>54</v>
      </c>
    </row>
    <row r="339" customHeight="1" outlineLevel="2" spans="1:17">
      <c r="A339" s="82" t="s">
        <v>770</v>
      </c>
      <c r="B339" s="83" t="s">
        <v>23</v>
      </c>
      <c r="C339" s="82" t="s">
        <v>763</v>
      </c>
      <c r="D339" s="82" t="s">
        <v>764</v>
      </c>
      <c r="E339" s="84" t="s">
        <v>765</v>
      </c>
      <c r="F339" s="82" t="s">
        <v>14</v>
      </c>
      <c r="G339" s="85">
        <v>1</v>
      </c>
      <c r="H339" s="85">
        <v>40</v>
      </c>
      <c r="I339" s="85"/>
      <c r="J339" s="85"/>
      <c r="K339" s="92">
        <f t="shared" si="31"/>
        <v>1</v>
      </c>
      <c r="L339" s="85">
        <f t="shared" si="32"/>
        <v>40</v>
      </c>
      <c r="M339" s="85">
        <v>40</v>
      </c>
      <c r="N339" s="93">
        <f t="shared" si="33"/>
        <v>0</v>
      </c>
      <c r="O339" s="93">
        <f t="shared" si="34"/>
        <v>0</v>
      </c>
      <c r="P339" s="82" t="s">
        <v>53</v>
      </c>
      <c r="Q339" s="99" t="s">
        <v>54</v>
      </c>
    </row>
    <row r="340" customHeight="1" outlineLevel="2" spans="1:17">
      <c r="A340" s="82" t="s">
        <v>771</v>
      </c>
      <c r="B340" s="83" t="s">
        <v>23</v>
      </c>
      <c r="C340" s="82" t="s">
        <v>763</v>
      </c>
      <c r="D340" s="82" t="s">
        <v>764</v>
      </c>
      <c r="E340" s="84" t="s">
        <v>765</v>
      </c>
      <c r="F340" s="82" t="s">
        <v>14</v>
      </c>
      <c r="G340" s="85">
        <v>1</v>
      </c>
      <c r="H340" s="85">
        <v>40</v>
      </c>
      <c r="I340" s="85"/>
      <c r="J340" s="85"/>
      <c r="K340" s="92">
        <f t="shared" si="31"/>
        <v>1</v>
      </c>
      <c r="L340" s="85">
        <f t="shared" si="32"/>
        <v>40</v>
      </c>
      <c r="M340" s="85">
        <v>40</v>
      </c>
      <c r="N340" s="93">
        <f t="shared" si="33"/>
        <v>0</v>
      </c>
      <c r="O340" s="93">
        <f t="shared" si="34"/>
        <v>0</v>
      </c>
      <c r="P340" s="82" t="s">
        <v>53</v>
      </c>
      <c r="Q340" s="99" t="s">
        <v>54</v>
      </c>
    </row>
    <row r="341" customHeight="1" outlineLevel="2" spans="1:17">
      <c r="A341" s="82" t="s">
        <v>772</v>
      </c>
      <c r="B341" s="83" t="s">
        <v>23</v>
      </c>
      <c r="C341" s="82" t="s">
        <v>763</v>
      </c>
      <c r="D341" s="82" t="s">
        <v>764</v>
      </c>
      <c r="E341" s="84" t="s">
        <v>765</v>
      </c>
      <c r="F341" s="82" t="s">
        <v>14</v>
      </c>
      <c r="G341" s="85">
        <v>1</v>
      </c>
      <c r="H341" s="85">
        <v>40</v>
      </c>
      <c r="I341" s="85"/>
      <c r="J341" s="85"/>
      <c r="K341" s="92">
        <f t="shared" si="31"/>
        <v>1</v>
      </c>
      <c r="L341" s="85">
        <f t="shared" si="32"/>
        <v>40</v>
      </c>
      <c r="M341" s="85">
        <v>40</v>
      </c>
      <c r="N341" s="93">
        <f t="shared" si="33"/>
        <v>0</v>
      </c>
      <c r="O341" s="93">
        <f t="shared" si="34"/>
        <v>0</v>
      </c>
      <c r="P341" s="82" t="s">
        <v>53</v>
      </c>
      <c r="Q341" s="99" t="s">
        <v>54</v>
      </c>
    </row>
    <row r="342" customHeight="1" outlineLevel="2" spans="1:17">
      <c r="A342" s="82" t="s">
        <v>773</v>
      </c>
      <c r="B342" s="83" t="s">
        <v>23</v>
      </c>
      <c r="C342" s="82" t="s">
        <v>763</v>
      </c>
      <c r="D342" s="82" t="s">
        <v>764</v>
      </c>
      <c r="E342" s="84" t="s">
        <v>765</v>
      </c>
      <c r="F342" s="82" t="s">
        <v>14</v>
      </c>
      <c r="G342" s="85">
        <v>1</v>
      </c>
      <c r="H342" s="85">
        <v>40</v>
      </c>
      <c r="I342" s="85"/>
      <c r="J342" s="85"/>
      <c r="K342" s="92">
        <f t="shared" si="31"/>
        <v>1</v>
      </c>
      <c r="L342" s="85">
        <f t="shared" si="32"/>
        <v>40</v>
      </c>
      <c r="M342" s="85">
        <v>40</v>
      </c>
      <c r="N342" s="93">
        <f t="shared" si="33"/>
        <v>0</v>
      </c>
      <c r="O342" s="93">
        <f t="shared" si="34"/>
        <v>0</v>
      </c>
      <c r="P342" s="82" t="s">
        <v>53</v>
      </c>
      <c r="Q342" s="99" t="s">
        <v>54</v>
      </c>
    </row>
    <row r="343" customHeight="1" outlineLevel="2" spans="1:17">
      <c r="A343" s="82" t="s">
        <v>774</v>
      </c>
      <c r="B343" s="83" t="s">
        <v>23</v>
      </c>
      <c r="C343" s="82" t="s">
        <v>763</v>
      </c>
      <c r="D343" s="82" t="s">
        <v>764</v>
      </c>
      <c r="E343" s="84" t="s">
        <v>765</v>
      </c>
      <c r="F343" s="82" t="s">
        <v>14</v>
      </c>
      <c r="G343" s="85">
        <v>1</v>
      </c>
      <c r="H343" s="85">
        <v>40</v>
      </c>
      <c r="I343" s="85"/>
      <c r="J343" s="85"/>
      <c r="K343" s="92">
        <f t="shared" si="31"/>
        <v>1</v>
      </c>
      <c r="L343" s="85">
        <f t="shared" si="32"/>
        <v>40</v>
      </c>
      <c r="M343" s="85">
        <v>40</v>
      </c>
      <c r="N343" s="93">
        <f t="shared" si="33"/>
        <v>0</v>
      </c>
      <c r="O343" s="93">
        <f t="shared" si="34"/>
        <v>0</v>
      </c>
      <c r="P343" s="82" t="s">
        <v>53</v>
      </c>
      <c r="Q343" s="99" t="s">
        <v>54</v>
      </c>
    </row>
    <row r="344" customHeight="1" outlineLevel="2" spans="1:17">
      <c r="A344" s="82" t="s">
        <v>775</v>
      </c>
      <c r="B344" s="83" t="s">
        <v>23</v>
      </c>
      <c r="C344" s="82" t="s">
        <v>763</v>
      </c>
      <c r="D344" s="82" t="s">
        <v>764</v>
      </c>
      <c r="E344" s="84" t="s">
        <v>765</v>
      </c>
      <c r="F344" s="82" t="s">
        <v>14</v>
      </c>
      <c r="G344" s="85">
        <v>1</v>
      </c>
      <c r="H344" s="85">
        <v>40</v>
      </c>
      <c r="I344" s="85"/>
      <c r="J344" s="85"/>
      <c r="K344" s="92">
        <f t="shared" si="31"/>
        <v>1</v>
      </c>
      <c r="L344" s="85">
        <f t="shared" si="32"/>
        <v>40</v>
      </c>
      <c r="M344" s="85">
        <v>40</v>
      </c>
      <c r="N344" s="93">
        <f t="shared" si="33"/>
        <v>0</v>
      </c>
      <c r="O344" s="93">
        <f t="shared" si="34"/>
        <v>0</v>
      </c>
      <c r="P344" s="82" t="s">
        <v>53</v>
      </c>
      <c r="Q344" s="99" t="s">
        <v>54</v>
      </c>
    </row>
    <row r="345" customHeight="1" outlineLevel="2" spans="1:17">
      <c r="A345" s="82" t="s">
        <v>776</v>
      </c>
      <c r="B345" s="83" t="s">
        <v>23</v>
      </c>
      <c r="C345" s="82" t="s">
        <v>763</v>
      </c>
      <c r="D345" s="82" t="s">
        <v>764</v>
      </c>
      <c r="E345" s="84" t="s">
        <v>765</v>
      </c>
      <c r="F345" s="82" t="s">
        <v>14</v>
      </c>
      <c r="G345" s="85">
        <v>1</v>
      </c>
      <c r="H345" s="85">
        <v>40</v>
      </c>
      <c r="I345" s="85"/>
      <c r="J345" s="85"/>
      <c r="K345" s="92">
        <f t="shared" si="31"/>
        <v>1</v>
      </c>
      <c r="L345" s="85">
        <f t="shared" si="32"/>
        <v>40</v>
      </c>
      <c r="M345" s="85">
        <v>40</v>
      </c>
      <c r="N345" s="93">
        <f t="shared" si="33"/>
        <v>0</v>
      </c>
      <c r="O345" s="93">
        <f t="shared" si="34"/>
        <v>0</v>
      </c>
      <c r="P345" s="82" t="s">
        <v>53</v>
      </c>
      <c r="Q345" s="99" t="s">
        <v>54</v>
      </c>
    </row>
    <row r="346" customHeight="1" outlineLevel="2" spans="1:17">
      <c r="A346" s="82" t="s">
        <v>777</v>
      </c>
      <c r="B346" s="83" t="s">
        <v>23</v>
      </c>
      <c r="C346" s="82" t="s">
        <v>763</v>
      </c>
      <c r="D346" s="82" t="s">
        <v>764</v>
      </c>
      <c r="E346" s="84" t="s">
        <v>765</v>
      </c>
      <c r="F346" s="82" t="s">
        <v>14</v>
      </c>
      <c r="G346" s="85">
        <v>1</v>
      </c>
      <c r="H346" s="85">
        <v>40</v>
      </c>
      <c r="I346" s="85"/>
      <c r="J346" s="85"/>
      <c r="K346" s="92">
        <f t="shared" si="31"/>
        <v>1</v>
      </c>
      <c r="L346" s="85">
        <f t="shared" si="32"/>
        <v>40</v>
      </c>
      <c r="M346" s="85">
        <v>40</v>
      </c>
      <c r="N346" s="93">
        <f t="shared" si="33"/>
        <v>0</v>
      </c>
      <c r="O346" s="93">
        <f t="shared" si="34"/>
        <v>0</v>
      </c>
      <c r="P346" s="82" t="s">
        <v>53</v>
      </c>
      <c r="Q346" s="99" t="s">
        <v>54</v>
      </c>
    </row>
    <row r="347" customHeight="1" outlineLevel="2" spans="1:17">
      <c r="A347" s="82" t="s">
        <v>778</v>
      </c>
      <c r="B347" s="83" t="s">
        <v>23</v>
      </c>
      <c r="C347" s="82" t="s">
        <v>763</v>
      </c>
      <c r="D347" s="82" t="s">
        <v>764</v>
      </c>
      <c r="E347" s="84" t="s">
        <v>765</v>
      </c>
      <c r="F347" s="82" t="s">
        <v>14</v>
      </c>
      <c r="G347" s="85">
        <v>1</v>
      </c>
      <c r="H347" s="85">
        <v>40</v>
      </c>
      <c r="I347" s="85"/>
      <c r="J347" s="85"/>
      <c r="K347" s="92">
        <f t="shared" si="31"/>
        <v>1</v>
      </c>
      <c r="L347" s="85">
        <f t="shared" si="32"/>
        <v>40</v>
      </c>
      <c r="M347" s="85">
        <v>40</v>
      </c>
      <c r="N347" s="93">
        <f t="shared" si="33"/>
        <v>0</v>
      </c>
      <c r="O347" s="93">
        <f t="shared" si="34"/>
        <v>0</v>
      </c>
      <c r="P347" s="82" t="s">
        <v>53</v>
      </c>
      <c r="Q347" s="99" t="s">
        <v>54</v>
      </c>
    </row>
    <row r="348" customHeight="1" outlineLevel="2" spans="1:17">
      <c r="A348" s="82" t="s">
        <v>779</v>
      </c>
      <c r="B348" s="83" t="s">
        <v>23</v>
      </c>
      <c r="C348" s="82" t="s">
        <v>763</v>
      </c>
      <c r="D348" s="82" t="s">
        <v>764</v>
      </c>
      <c r="E348" s="84" t="s">
        <v>765</v>
      </c>
      <c r="F348" s="82" t="s">
        <v>14</v>
      </c>
      <c r="G348" s="85">
        <v>1</v>
      </c>
      <c r="H348" s="85">
        <v>40</v>
      </c>
      <c r="I348" s="85"/>
      <c r="J348" s="85"/>
      <c r="K348" s="92">
        <f t="shared" si="31"/>
        <v>1</v>
      </c>
      <c r="L348" s="85">
        <f t="shared" si="32"/>
        <v>40</v>
      </c>
      <c r="M348" s="85">
        <v>40</v>
      </c>
      <c r="N348" s="93">
        <f t="shared" si="33"/>
        <v>0</v>
      </c>
      <c r="O348" s="93">
        <f t="shared" si="34"/>
        <v>0</v>
      </c>
      <c r="P348" s="82" t="s">
        <v>53</v>
      </c>
      <c r="Q348" s="99" t="s">
        <v>54</v>
      </c>
    </row>
    <row r="349" customHeight="1" outlineLevel="2" spans="1:17">
      <c r="A349" s="82" t="s">
        <v>780</v>
      </c>
      <c r="B349" s="83" t="s">
        <v>23</v>
      </c>
      <c r="C349" s="82" t="s">
        <v>763</v>
      </c>
      <c r="D349" s="82" t="s">
        <v>764</v>
      </c>
      <c r="E349" s="84" t="s">
        <v>765</v>
      </c>
      <c r="F349" s="82" t="s">
        <v>14</v>
      </c>
      <c r="G349" s="85">
        <v>1</v>
      </c>
      <c r="H349" s="85">
        <v>40</v>
      </c>
      <c r="I349" s="85"/>
      <c r="J349" s="85"/>
      <c r="K349" s="92">
        <f t="shared" si="31"/>
        <v>1</v>
      </c>
      <c r="L349" s="85">
        <f t="shared" si="32"/>
        <v>40</v>
      </c>
      <c r="M349" s="85">
        <v>40</v>
      </c>
      <c r="N349" s="93">
        <f t="shared" si="33"/>
        <v>0</v>
      </c>
      <c r="O349" s="93">
        <f t="shared" si="34"/>
        <v>0</v>
      </c>
      <c r="P349" s="82" t="s">
        <v>53</v>
      </c>
      <c r="Q349" s="99" t="s">
        <v>54</v>
      </c>
    </row>
    <row r="350" customHeight="1" outlineLevel="2" spans="1:17">
      <c r="A350" s="82" t="s">
        <v>781</v>
      </c>
      <c r="B350" s="83" t="s">
        <v>23</v>
      </c>
      <c r="C350" s="82" t="s">
        <v>763</v>
      </c>
      <c r="D350" s="82" t="s">
        <v>764</v>
      </c>
      <c r="E350" s="84" t="s">
        <v>765</v>
      </c>
      <c r="F350" s="82" t="s">
        <v>14</v>
      </c>
      <c r="G350" s="85">
        <v>1</v>
      </c>
      <c r="H350" s="85">
        <v>40</v>
      </c>
      <c r="I350" s="85"/>
      <c r="J350" s="85"/>
      <c r="K350" s="92">
        <f t="shared" si="31"/>
        <v>1</v>
      </c>
      <c r="L350" s="85">
        <f t="shared" si="32"/>
        <v>40</v>
      </c>
      <c r="M350" s="85">
        <v>40</v>
      </c>
      <c r="N350" s="93">
        <f t="shared" si="33"/>
        <v>0</v>
      </c>
      <c r="O350" s="93">
        <f t="shared" si="34"/>
        <v>0</v>
      </c>
      <c r="P350" s="82" t="s">
        <v>53</v>
      </c>
      <c r="Q350" s="99" t="s">
        <v>54</v>
      </c>
    </row>
    <row r="351" customHeight="1" outlineLevel="2" spans="1:17">
      <c r="A351" s="82" t="s">
        <v>782</v>
      </c>
      <c r="B351" s="83" t="s">
        <v>23</v>
      </c>
      <c r="C351" s="82" t="s">
        <v>763</v>
      </c>
      <c r="D351" s="82" t="s">
        <v>764</v>
      </c>
      <c r="E351" s="84" t="s">
        <v>765</v>
      </c>
      <c r="F351" s="82" t="s">
        <v>14</v>
      </c>
      <c r="G351" s="85">
        <v>1</v>
      </c>
      <c r="H351" s="85">
        <v>40</v>
      </c>
      <c r="I351" s="85"/>
      <c r="J351" s="85"/>
      <c r="K351" s="92">
        <f t="shared" si="31"/>
        <v>1</v>
      </c>
      <c r="L351" s="85">
        <f t="shared" si="32"/>
        <v>40</v>
      </c>
      <c r="M351" s="85">
        <v>40</v>
      </c>
      <c r="N351" s="93">
        <f t="shared" si="33"/>
        <v>0</v>
      </c>
      <c r="O351" s="93">
        <f t="shared" si="34"/>
        <v>0</v>
      </c>
      <c r="P351" s="82" t="s">
        <v>53</v>
      </c>
      <c r="Q351" s="99" t="s">
        <v>54</v>
      </c>
    </row>
    <row r="352" customHeight="1" outlineLevel="2" spans="1:17">
      <c r="A352" s="82" t="s">
        <v>783</v>
      </c>
      <c r="B352" s="83" t="s">
        <v>23</v>
      </c>
      <c r="C352" s="82" t="s">
        <v>784</v>
      </c>
      <c r="D352" s="82" t="s">
        <v>785</v>
      </c>
      <c r="E352" s="84" t="s">
        <v>786</v>
      </c>
      <c r="F352" s="82" t="s">
        <v>14</v>
      </c>
      <c r="G352" s="85">
        <v>1</v>
      </c>
      <c r="H352" s="85">
        <v>74</v>
      </c>
      <c r="I352" s="85"/>
      <c r="J352" s="85"/>
      <c r="K352" s="92">
        <f t="shared" si="31"/>
        <v>1</v>
      </c>
      <c r="L352" s="85">
        <f t="shared" si="32"/>
        <v>74</v>
      </c>
      <c r="M352" s="85">
        <v>74</v>
      </c>
      <c r="N352" s="93">
        <f t="shared" si="33"/>
        <v>0</v>
      </c>
      <c r="O352" s="93">
        <f t="shared" si="34"/>
        <v>0</v>
      </c>
      <c r="P352" s="82" t="s">
        <v>53</v>
      </c>
      <c r="Q352" s="99" t="s">
        <v>54</v>
      </c>
    </row>
    <row r="353" customHeight="1" outlineLevel="2" spans="1:17">
      <c r="A353" s="82" t="s">
        <v>787</v>
      </c>
      <c r="B353" s="83" t="s">
        <v>23</v>
      </c>
      <c r="C353" s="82" t="s">
        <v>788</v>
      </c>
      <c r="D353" s="82" t="s">
        <v>789</v>
      </c>
      <c r="E353" s="84" t="s">
        <v>786</v>
      </c>
      <c r="F353" s="82" t="s">
        <v>14</v>
      </c>
      <c r="G353" s="85">
        <v>1</v>
      </c>
      <c r="H353" s="85">
        <v>90</v>
      </c>
      <c r="I353" s="85"/>
      <c r="J353" s="85"/>
      <c r="K353" s="92">
        <f t="shared" si="31"/>
        <v>1</v>
      </c>
      <c r="L353" s="85">
        <f t="shared" si="32"/>
        <v>90</v>
      </c>
      <c r="M353" s="85">
        <v>90</v>
      </c>
      <c r="N353" s="93">
        <f t="shared" si="33"/>
        <v>0</v>
      </c>
      <c r="O353" s="93">
        <f t="shared" si="34"/>
        <v>0</v>
      </c>
      <c r="P353" s="82" t="s">
        <v>53</v>
      </c>
      <c r="Q353" s="99" t="s">
        <v>54</v>
      </c>
    </row>
    <row r="354" customHeight="1" outlineLevel="2" spans="1:17">
      <c r="A354" s="82" t="s">
        <v>790</v>
      </c>
      <c r="B354" s="83" t="s">
        <v>23</v>
      </c>
      <c r="C354" s="82" t="s">
        <v>791</v>
      </c>
      <c r="D354" s="82" t="s">
        <v>792</v>
      </c>
      <c r="E354" s="84" t="s">
        <v>594</v>
      </c>
      <c r="F354" s="82" t="s">
        <v>14</v>
      </c>
      <c r="G354" s="85">
        <v>1</v>
      </c>
      <c r="H354" s="85">
        <v>500</v>
      </c>
      <c r="I354" s="85"/>
      <c r="J354" s="85"/>
      <c r="K354" s="92">
        <f t="shared" si="31"/>
        <v>1</v>
      </c>
      <c r="L354" s="85">
        <f t="shared" si="32"/>
        <v>500</v>
      </c>
      <c r="M354" s="85">
        <v>500</v>
      </c>
      <c r="N354" s="93">
        <f t="shared" si="33"/>
        <v>0</v>
      </c>
      <c r="O354" s="93">
        <f t="shared" si="34"/>
        <v>0</v>
      </c>
      <c r="P354" s="82" t="s">
        <v>53</v>
      </c>
      <c r="Q354" s="99" t="s">
        <v>595</v>
      </c>
    </row>
    <row r="355" customHeight="1" outlineLevel="2" spans="1:17">
      <c r="A355" s="82" t="s">
        <v>793</v>
      </c>
      <c r="B355" s="83" t="s">
        <v>23</v>
      </c>
      <c r="C355" s="82" t="s">
        <v>791</v>
      </c>
      <c r="D355" s="82" t="s">
        <v>792</v>
      </c>
      <c r="E355" s="84" t="s">
        <v>594</v>
      </c>
      <c r="F355" s="82" t="s">
        <v>14</v>
      </c>
      <c r="G355" s="85">
        <v>1</v>
      </c>
      <c r="H355" s="85">
        <v>500</v>
      </c>
      <c r="I355" s="85"/>
      <c r="J355" s="85"/>
      <c r="K355" s="92">
        <f t="shared" si="31"/>
        <v>1</v>
      </c>
      <c r="L355" s="85">
        <f t="shared" si="32"/>
        <v>500</v>
      </c>
      <c r="M355" s="85">
        <v>500</v>
      </c>
      <c r="N355" s="93">
        <f t="shared" si="33"/>
        <v>0</v>
      </c>
      <c r="O355" s="93">
        <f t="shared" si="34"/>
        <v>0</v>
      </c>
      <c r="P355" s="82" t="s">
        <v>53</v>
      </c>
      <c r="Q355" s="99" t="s">
        <v>595</v>
      </c>
    </row>
    <row r="356" customHeight="1" outlineLevel="2" spans="1:17">
      <c r="A356" s="82" t="s">
        <v>794</v>
      </c>
      <c r="B356" s="83" t="s">
        <v>23</v>
      </c>
      <c r="C356" s="82" t="s">
        <v>791</v>
      </c>
      <c r="D356" s="82" t="s">
        <v>792</v>
      </c>
      <c r="E356" s="84" t="s">
        <v>594</v>
      </c>
      <c r="F356" s="82" t="s">
        <v>14</v>
      </c>
      <c r="G356" s="85">
        <v>1</v>
      </c>
      <c r="H356" s="85">
        <v>500</v>
      </c>
      <c r="I356" s="85"/>
      <c r="J356" s="85"/>
      <c r="K356" s="92">
        <f t="shared" ref="K356:K361" si="35">G356+I356</f>
        <v>1</v>
      </c>
      <c r="L356" s="85">
        <f t="shared" ref="L356:L361" si="36">H356+J356</f>
        <v>500</v>
      </c>
      <c r="M356" s="85">
        <v>500</v>
      </c>
      <c r="N356" s="93">
        <f t="shared" si="33"/>
        <v>0</v>
      </c>
      <c r="O356" s="93">
        <f t="shared" si="34"/>
        <v>0</v>
      </c>
      <c r="P356" s="82" t="s">
        <v>53</v>
      </c>
      <c r="Q356" s="99" t="s">
        <v>595</v>
      </c>
    </row>
    <row r="357" customHeight="1" outlineLevel="2" spans="1:17">
      <c r="A357" s="82" t="s">
        <v>795</v>
      </c>
      <c r="B357" s="83" t="s">
        <v>23</v>
      </c>
      <c r="C357" s="82" t="s">
        <v>791</v>
      </c>
      <c r="D357" s="82" t="s">
        <v>792</v>
      </c>
      <c r="E357" s="84" t="s">
        <v>594</v>
      </c>
      <c r="F357" s="82" t="s">
        <v>14</v>
      </c>
      <c r="G357" s="85">
        <v>1</v>
      </c>
      <c r="H357" s="85">
        <v>500</v>
      </c>
      <c r="I357" s="85"/>
      <c r="J357" s="85"/>
      <c r="K357" s="92">
        <f t="shared" si="35"/>
        <v>1</v>
      </c>
      <c r="L357" s="85">
        <f t="shared" si="36"/>
        <v>500</v>
      </c>
      <c r="M357" s="85">
        <v>500</v>
      </c>
      <c r="N357" s="93">
        <f t="shared" si="33"/>
        <v>0</v>
      </c>
      <c r="O357" s="93">
        <f t="shared" si="34"/>
        <v>0</v>
      </c>
      <c r="P357" s="82" t="s">
        <v>53</v>
      </c>
      <c r="Q357" s="99" t="s">
        <v>595</v>
      </c>
    </row>
    <row r="358" customHeight="1" outlineLevel="2" spans="1:17">
      <c r="A358" s="82" t="s">
        <v>796</v>
      </c>
      <c r="B358" s="83" t="s">
        <v>23</v>
      </c>
      <c r="C358" s="82" t="s">
        <v>791</v>
      </c>
      <c r="D358" s="82" t="s">
        <v>792</v>
      </c>
      <c r="E358" s="84" t="s">
        <v>594</v>
      </c>
      <c r="F358" s="82" t="s">
        <v>14</v>
      </c>
      <c r="G358" s="85">
        <v>1</v>
      </c>
      <c r="H358" s="85">
        <v>500</v>
      </c>
      <c r="I358" s="85"/>
      <c r="J358" s="85"/>
      <c r="K358" s="92">
        <f t="shared" si="35"/>
        <v>1</v>
      </c>
      <c r="L358" s="85">
        <f t="shared" si="36"/>
        <v>500</v>
      </c>
      <c r="M358" s="85">
        <v>500</v>
      </c>
      <c r="N358" s="93">
        <f t="shared" si="33"/>
        <v>0</v>
      </c>
      <c r="O358" s="93">
        <f t="shared" si="34"/>
        <v>0</v>
      </c>
      <c r="P358" s="82" t="s">
        <v>53</v>
      </c>
      <c r="Q358" s="99" t="s">
        <v>595</v>
      </c>
    </row>
    <row r="359" customHeight="1" outlineLevel="2" spans="1:17">
      <c r="A359" s="82" t="s">
        <v>797</v>
      </c>
      <c r="B359" s="83" t="s">
        <v>23</v>
      </c>
      <c r="C359" s="82" t="s">
        <v>791</v>
      </c>
      <c r="D359" s="82" t="s">
        <v>792</v>
      </c>
      <c r="E359" s="84" t="s">
        <v>594</v>
      </c>
      <c r="F359" s="82" t="s">
        <v>14</v>
      </c>
      <c r="G359" s="85">
        <v>1</v>
      </c>
      <c r="H359" s="85">
        <v>500</v>
      </c>
      <c r="I359" s="85"/>
      <c r="J359" s="85"/>
      <c r="K359" s="92">
        <f t="shared" si="35"/>
        <v>1</v>
      </c>
      <c r="L359" s="85">
        <f t="shared" si="36"/>
        <v>500</v>
      </c>
      <c r="M359" s="85">
        <v>500</v>
      </c>
      <c r="N359" s="93">
        <f t="shared" si="33"/>
        <v>0</v>
      </c>
      <c r="O359" s="93">
        <f t="shared" si="34"/>
        <v>0</v>
      </c>
      <c r="P359" s="82" t="s">
        <v>53</v>
      </c>
      <c r="Q359" s="99" t="s">
        <v>595</v>
      </c>
    </row>
    <row r="360" customHeight="1" outlineLevel="2" spans="1:17">
      <c r="A360" s="82" t="s">
        <v>798</v>
      </c>
      <c r="B360" s="83" t="s">
        <v>23</v>
      </c>
      <c r="C360" s="82" t="s">
        <v>791</v>
      </c>
      <c r="D360" s="82" t="s">
        <v>792</v>
      </c>
      <c r="E360" s="84" t="s">
        <v>594</v>
      </c>
      <c r="F360" s="82" t="s">
        <v>14</v>
      </c>
      <c r="G360" s="85">
        <v>1</v>
      </c>
      <c r="H360" s="85">
        <v>500</v>
      </c>
      <c r="I360" s="85"/>
      <c r="J360" s="85"/>
      <c r="K360" s="92">
        <f t="shared" si="35"/>
        <v>1</v>
      </c>
      <c r="L360" s="85">
        <f t="shared" si="36"/>
        <v>500</v>
      </c>
      <c r="M360" s="85">
        <v>500</v>
      </c>
      <c r="N360" s="93">
        <f t="shared" si="33"/>
        <v>0</v>
      </c>
      <c r="O360" s="93">
        <f t="shared" si="34"/>
        <v>0</v>
      </c>
      <c r="P360" s="82" t="s">
        <v>53</v>
      </c>
      <c r="Q360" s="99" t="s">
        <v>595</v>
      </c>
    </row>
    <row r="361" customHeight="1" outlineLevel="2" spans="1:17">
      <c r="A361" s="82" t="s">
        <v>799</v>
      </c>
      <c r="B361" s="83" t="s">
        <v>23</v>
      </c>
      <c r="C361" s="82" t="s">
        <v>791</v>
      </c>
      <c r="D361" s="82" t="s">
        <v>792</v>
      </c>
      <c r="E361" s="84" t="s">
        <v>594</v>
      </c>
      <c r="F361" s="82" t="s">
        <v>14</v>
      </c>
      <c r="G361" s="85">
        <v>1</v>
      </c>
      <c r="H361" s="85">
        <v>500</v>
      </c>
      <c r="I361" s="85"/>
      <c r="J361" s="85"/>
      <c r="K361" s="92">
        <f t="shared" si="35"/>
        <v>1</v>
      </c>
      <c r="L361" s="85">
        <f t="shared" si="36"/>
        <v>500</v>
      </c>
      <c r="M361" s="85">
        <v>500</v>
      </c>
      <c r="N361" s="93">
        <f t="shared" si="33"/>
        <v>0</v>
      </c>
      <c r="O361" s="93">
        <f t="shared" si="34"/>
        <v>0</v>
      </c>
      <c r="P361" s="82" t="s">
        <v>53</v>
      </c>
      <c r="Q361" s="99" t="s">
        <v>595</v>
      </c>
    </row>
    <row r="362" s="64" customFormat="1" ht="21" outlineLevel="2" spans="1:17">
      <c r="A362" s="82" t="s">
        <v>800</v>
      </c>
      <c r="B362" s="83" t="s">
        <v>23</v>
      </c>
      <c r="C362" s="82" t="s">
        <v>801</v>
      </c>
      <c r="D362" s="82" t="s">
        <v>802</v>
      </c>
      <c r="E362" s="84" t="s">
        <v>635</v>
      </c>
      <c r="F362" s="82" t="s">
        <v>14</v>
      </c>
      <c r="G362" s="105">
        <v>1</v>
      </c>
      <c r="H362" s="93">
        <v>60500</v>
      </c>
      <c r="I362" s="93"/>
      <c r="J362" s="93"/>
      <c r="K362" s="110">
        <v>1</v>
      </c>
      <c r="L362" s="93">
        <v>60500</v>
      </c>
      <c r="M362" s="93">
        <v>60500</v>
      </c>
      <c r="N362" s="93">
        <f t="shared" si="33"/>
        <v>0</v>
      </c>
      <c r="O362" s="93">
        <f t="shared" si="34"/>
        <v>0</v>
      </c>
      <c r="P362" s="73"/>
      <c r="Q362" s="107" t="s">
        <v>54</v>
      </c>
    </row>
    <row r="363" s="64" customFormat="1" ht="21" outlineLevel="2" spans="1:17">
      <c r="A363" s="82" t="s">
        <v>803</v>
      </c>
      <c r="B363" s="83" t="s">
        <v>23</v>
      </c>
      <c r="C363" s="82" t="s">
        <v>804</v>
      </c>
      <c r="D363" s="82" t="s">
        <v>805</v>
      </c>
      <c r="E363" s="84" t="s">
        <v>431</v>
      </c>
      <c r="F363" s="82" t="s">
        <v>14</v>
      </c>
      <c r="G363" s="105">
        <v>1</v>
      </c>
      <c r="H363" s="93">
        <v>75500</v>
      </c>
      <c r="I363" s="93"/>
      <c r="J363" s="93"/>
      <c r="K363" s="110">
        <v>1</v>
      </c>
      <c r="L363" s="93">
        <v>75500</v>
      </c>
      <c r="M363" s="93">
        <v>75500</v>
      </c>
      <c r="N363" s="93">
        <f t="shared" si="33"/>
        <v>0</v>
      </c>
      <c r="O363" s="93">
        <f t="shared" si="34"/>
        <v>0</v>
      </c>
      <c r="P363" s="73"/>
      <c r="Q363" s="107" t="s">
        <v>54</v>
      </c>
    </row>
    <row r="364" s="63" customFormat="1" customHeight="1" outlineLevel="1" spans="1:17">
      <c r="A364" s="86"/>
      <c r="B364" s="90" t="s">
        <v>24</v>
      </c>
      <c r="C364" s="86"/>
      <c r="D364" s="86"/>
      <c r="E364" s="88"/>
      <c r="F364" s="86"/>
      <c r="G364" s="89">
        <f>SUBTOTAL(9,G260:G363)</f>
        <v>104</v>
      </c>
      <c r="H364" s="89">
        <f>SUBTOTAL(9,H260:H363)</f>
        <v>501905.37</v>
      </c>
      <c r="I364" s="89">
        <f t="shared" ref="G364:O364" si="37">SUBTOTAL(9,I260:I361)</f>
        <v>0</v>
      </c>
      <c r="J364" s="89">
        <f t="shared" si="37"/>
        <v>0</v>
      </c>
      <c r="K364" s="94">
        <f>SUBTOTAL(9,K260:K363)</f>
        <v>104</v>
      </c>
      <c r="L364" s="89">
        <f>SUBTOTAL(9,L260:L363)</f>
        <v>501905.37</v>
      </c>
      <c r="M364" s="89">
        <f>SUBTOTAL(9,M260:M363)</f>
        <v>501905.37</v>
      </c>
      <c r="N364" s="95">
        <f t="shared" si="37"/>
        <v>0</v>
      </c>
      <c r="O364" s="95">
        <f t="shared" si="37"/>
        <v>0</v>
      </c>
      <c r="P364" s="86"/>
      <c r="Q364" s="100"/>
    </row>
    <row r="365" s="62" customFormat="1" customHeight="1" outlineLevel="2" spans="1:17">
      <c r="A365" s="86" t="s">
        <v>806</v>
      </c>
      <c r="B365" s="87" t="s">
        <v>13</v>
      </c>
      <c r="C365" s="86" t="s">
        <v>807</v>
      </c>
      <c r="D365" s="86" t="s">
        <v>53</v>
      </c>
      <c r="E365" s="88" t="s">
        <v>111</v>
      </c>
      <c r="F365" s="86" t="s">
        <v>15</v>
      </c>
      <c r="G365" s="89">
        <v>1</v>
      </c>
      <c r="H365" s="89">
        <v>2800</v>
      </c>
      <c r="I365" s="89"/>
      <c r="J365" s="89"/>
      <c r="K365" s="94">
        <f>G365+I365</f>
        <v>1</v>
      </c>
      <c r="L365" s="89">
        <f>H365+J365</f>
        <v>2800</v>
      </c>
      <c r="M365" s="89">
        <v>2800</v>
      </c>
      <c r="N365" s="95">
        <f>H365-M365</f>
        <v>0</v>
      </c>
      <c r="O365" s="95">
        <f>N365</f>
        <v>0</v>
      </c>
      <c r="P365" s="86" t="s">
        <v>53</v>
      </c>
      <c r="Q365" s="100" t="s">
        <v>808</v>
      </c>
    </row>
    <row r="366" s="62" customFormat="1" customHeight="1" outlineLevel="2" spans="1:17">
      <c r="A366" s="86" t="s">
        <v>809</v>
      </c>
      <c r="B366" s="87" t="s">
        <v>13</v>
      </c>
      <c r="C366" s="86" t="s">
        <v>810</v>
      </c>
      <c r="D366" s="86" t="s">
        <v>811</v>
      </c>
      <c r="E366" s="88" t="s">
        <v>812</v>
      </c>
      <c r="F366" s="86" t="s">
        <v>15</v>
      </c>
      <c r="G366" s="89">
        <v>62</v>
      </c>
      <c r="H366" s="89">
        <v>11780</v>
      </c>
      <c r="I366" s="89"/>
      <c r="J366" s="89"/>
      <c r="K366" s="94">
        <f>G366+I366</f>
        <v>62</v>
      </c>
      <c r="L366" s="89">
        <f>H366+J366</f>
        <v>11780</v>
      </c>
      <c r="M366" s="89">
        <v>11780</v>
      </c>
      <c r="N366" s="95">
        <f>H366-M366</f>
        <v>0</v>
      </c>
      <c r="O366" s="95">
        <f>N366</f>
        <v>0</v>
      </c>
      <c r="P366" s="86" t="s">
        <v>53</v>
      </c>
      <c r="Q366" s="100" t="s">
        <v>813</v>
      </c>
    </row>
    <row r="367" s="66" customFormat="1" ht="33" customHeight="1" outlineLevel="2" spans="1:17">
      <c r="A367" s="86" t="s">
        <v>814</v>
      </c>
      <c r="B367" s="87" t="s">
        <v>13</v>
      </c>
      <c r="C367" s="86" t="s">
        <v>815</v>
      </c>
      <c r="D367" s="86" t="s">
        <v>85</v>
      </c>
      <c r="E367" s="88" t="s">
        <v>816</v>
      </c>
      <c r="F367" s="86" t="s">
        <v>15</v>
      </c>
      <c r="G367" s="109">
        <v>504</v>
      </c>
      <c r="H367" s="95">
        <v>95760</v>
      </c>
      <c r="I367" s="95"/>
      <c r="J367" s="95"/>
      <c r="K367" s="111">
        <v>504</v>
      </c>
      <c r="L367" s="95">
        <v>95760</v>
      </c>
      <c r="M367" s="95">
        <v>95760</v>
      </c>
      <c r="N367" s="95">
        <f>H367-M367</f>
        <v>0</v>
      </c>
      <c r="O367" s="95">
        <f>N367</f>
        <v>0</v>
      </c>
      <c r="P367" s="112"/>
      <c r="Q367" s="113" t="s">
        <v>808</v>
      </c>
    </row>
    <row r="368" s="63" customFormat="1" customHeight="1" outlineLevel="1" spans="1:17">
      <c r="A368" s="86"/>
      <c r="B368" s="90" t="s">
        <v>17</v>
      </c>
      <c r="C368" s="86"/>
      <c r="D368" s="86"/>
      <c r="E368" s="88"/>
      <c r="F368" s="86"/>
      <c r="G368" s="89">
        <f>SUBTOTAL(9,G365:G367)</f>
        <v>567</v>
      </c>
      <c r="H368" s="89">
        <f>SUBTOTAL(9,H365:H367)</f>
        <v>110340</v>
      </c>
      <c r="I368" s="89">
        <f t="shared" ref="G368:O368" si="38">SUBTOTAL(9,I365:I366)</f>
        <v>0</v>
      </c>
      <c r="J368" s="89">
        <f t="shared" si="38"/>
        <v>0</v>
      </c>
      <c r="K368" s="94">
        <v>567</v>
      </c>
      <c r="L368" s="89">
        <f>SUBTOTAL(9,L365:L367)</f>
        <v>110340</v>
      </c>
      <c r="M368" s="89">
        <f>SUBTOTAL(9,M365:M367)</f>
        <v>110340</v>
      </c>
      <c r="N368" s="95">
        <f t="shared" si="38"/>
        <v>0</v>
      </c>
      <c r="O368" s="95">
        <f t="shared" si="38"/>
        <v>0</v>
      </c>
      <c r="P368" s="86"/>
      <c r="Q368" s="100"/>
    </row>
    <row r="369" s="62" customFormat="1" customHeight="1" outlineLevel="2" spans="1:17">
      <c r="A369" s="86" t="s">
        <v>817</v>
      </c>
      <c r="B369" s="87" t="s">
        <v>18</v>
      </c>
      <c r="C369" s="86" t="s">
        <v>513</v>
      </c>
      <c r="D369" s="86" t="s">
        <v>514</v>
      </c>
      <c r="E369" s="88" t="s">
        <v>515</v>
      </c>
      <c r="F369" s="86" t="s">
        <v>15</v>
      </c>
      <c r="G369" s="89">
        <v>1</v>
      </c>
      <c r="H369" s="89">
        <v>900</v>
      </c>
      <c r="I369" s="89"/>
      <c r="J369" s="89"/>
      <c r="K369" s="94">
        <f t="shared" ref="K369:L374" si="39">G369+I369</f>
        <v>1</v>
      </c>
      <c r="L369" s="89">
        <f t="shared" si="39"/>
        <v>900</v>
      </c>
      <c r="M369" s="89">
        <v>900</v>
      </c>
      <c r="N369" s="95">
        <f t="shared" ref="N369:N374" si="40">H369-M369</f>
        <v>0</v>
      </c>
      <c r="O369" s="95">
        <f t="shared" ref="O369:O374" si="41">N369</f>
        <v>0</v>
      </c>
      <c r="P369" s="86" t="s">
        <v>516</v>
      </c>
      <c r="Q369" s="100" t="s">
        <v>808</v>
      </c>
    </row>
    <row r="370" s="62" customFormat="1" customHeight="1" outlineLevel="2" spans="1:17">
      <c r="A370" s="86" t="s">
        <v>818</v>
      </c>
      <c r="B370" s="87" t="s">
        <v>18</v>
      </c>
      <c r="C370" s="86" t="s">
        <v>819</v>
      </c>
      <c r="D370" s="86" t="s">
        <v>820</v>
      </c>
      <c r="E370" s="88" t="s">
        <v>111</v>
      </c>
      <c r="F370" s="86" t="s">
        <v>15</v>
      </c>
      <c r="G370" s="89">
        <v>1</v>
      </c>
      <c r="H370" s="89">
        <v>7600</v>
      </c>
      <c r="I370" s="89"/>
      <c r="J370" s="89"/>
      <c r="K370" s="94">
        <f t="shared" si="39"/>
        <v>1</v>
      </c>
      <c r="L370" s="89">
        <f t="shared" si="39"/>
        <v>7600</v>
      </c>
      <c r="M370" s="89">
        <v>7600</v>
      </c>
      <c r="N370" s="95">
        <f t="shared" si="40"/>
        <v>0</v>
      </c>
      <c r="O370" s="95">
        <f t="shared" si="41"/>
        <v>0</v>
      </c>
      <c r="P370" s="86" t="s">
        <v>155</v>
      </c>
      <c r="Q370" s="100" t="s">
        <v>808</v>
      </c>
    </row>
    <row r="371" s="62" customFormat="1" customHeight="1" outlineLevel="2" spans="1:17">
      <c r="A371" s="86" t="s">
        <v>821</v>
      </c>
      <c r="B371" s="87" t="s">
        <v>18</v>
      </c>
      <c r="C371" s="86" t="s">
        <v>513</v>
      </c>
      <c r="D371" s="86" t="s">
        <v>514</v>
      </c>
      <c r="E371" s="88" t="s">
        <v>515</v>
      </c>
      <c r="F371" s="86" t="s">
        <v>15</v>
      </c>
      <c r="G371" s="89">
        <v>1</v>
      </c>
      <c r="H371" s="89">
        <v>900</v>
      </c>
      <c r="I371" s="89"/>
      <c r="J371" s="89"/>
      <c r="K371" s="94">
        <f t="shared" si="39"/>
        <v>1</v>
      </c>
      <c r="L371" s="89">
        <f t="shared" si="39"/>
        <v>900</v>
      </c>
      <c r="M371" s="89">
        <v>900</v>
      </c>
      <c r="N371" s="95">
        <f t="shared" si="40"/>
        <v>0</v>
      </c>
      <c r="O371" s="95">
        <f t="shared" si="41"/>
        <v>0</v>
      </c>
      <c r="P371" s="86" t="s">
        <v>516</v>
      </c>
      <c r="Q371" s="100" t="s">
        <v>808</v>
      </c>
    </row>
    <row r="372" s="62" customFormat="1" customHeight="1" outlineLevel="2" spans="1:17">
      <c r="A372" s="86" t="s">
        <v>822</v>
      </c>
      <c r="B372" s="87" t="s">
        <v>18</v>
      </c>
      <c r="C372" s="86" t="s">
        <v>513</v>
      </c>
      <c r="D372" s="86" t="s">
        <v>514</v>
      </c>
      <c r="E372" s="88" t="s">
        <v>515</v>
      </c>
      <c r="F372" s="86" t="s">
        <v>15</v>
      </c>
      <c r="G372" s="89">
        <v>1</v>
      </c>
      <c r="H372" s="89">
        <v>900</v>
      </c>
      <c r="I372" s="89"/>
      <c r="J372" s="89"/>
      <c r="K372" s="94">
        <f t="shared" si="39"/>
        <v>1</v>
      </c>
      <c r="L372" s="89">
        <f t="shared" si="39"/>
        <v>900</v>
      </c>
      <c r="M372" s="89">
        <v>900</v>
      </c>
      <c r="N372" s="95">
        <f t="shared" si="40"/>
        <v>0</v>
      </c>
      <c r="O372" s="95">
        <f t="shared" si="41"/>
        <v>0</v>
      </c>
      <c r="P372" s="86" t="s">
        <v>516</v>
      </c>
      <c r="Q372" s="100" t="s">
        <v>808</v>
      </c>
    </row>
    <row r="373" s="62" customFormat="1" customHeight="1" outlineLevel="2" spans="1:17">
      <c r="A373" s="86" t="s">
        <v>823</v>
      </c>
      <c r="B373" s="87" t="s">
        <v>18</v>
      </c>
      <c r="C373" s="86" t="s">
        <v>824</v>
      </c>
      <c r="D373" s="86" t="s">
        <v>825</v>
      </c>
      <c r="E373" s="88" t="s">
        <v>826</v>
      </c>
      <c r="F373" s="86" t="s">
        <v>15</v>
      </c>
      <c r="G373" s="89">
        <v>1</v>
      </c>
      <c r="H373" s="89">
        <v>1400</v>
      </c>
      <c r="I373" s="89"/>
      <c r="J373" s="89"/>
      <c r="K373" s="94">
        <f t="shared" si="39"/>
        <v>1</v>
      </c>
      <c r="L373" s="89">
        <f t="shared" si="39"/>
        <v>1400</v>
      </c>
      <c r="M373" s="89">
        <v>1400</v>
      </c>
      <c r="N373" s="95">
        <f t="shared" si="40"/>
        <v>0</v>
      </c>
      <c r="O373" s="95">
        <f t="shared" si="41"/>
        <v>0</v>
      </c>
      <c r="P373" s="86" t="s">
        <v>53</v>
      </c>
      <c r="Q373" s="100" t="s">
        <v>808</v>
      </c>
    </row>
    <row r="374" s="62" customFormat="1" customHeight="1" outlineLevel="2" spans="1:17">
      <c r="A374" s="86" t="s">
        <v>827</v>
      </c>
      <c r="B374" s="87" t="s">
        <v>18</v>
      </c>
      <c r="C374" s="86" t="s">
        <v>828</v>
      </c>
      <c r="D374" s="86" t="s">
        <v>829</v>
      </c>
      <c r="E374" s="88" t="s">
        <v>830</v>
      </c>
      <c r="F374" s="86" t="s">
        <v>15</v>
      </c>
      <c r="G374" s="89">
        <v>1</v>
      </c>
      <c r="H374" s="89">
        <v>2000</v>
      </c>
      <c r="I374" s="89"/>
      <c r="J374" s="89"/>
      <c r="K374" s="94">
        <f t="shared" si="39"/>
        <v>1</v>
      </c>
      <c r="L374" s="89">
        <f t="shared" si="39"/>
        <v>2000</v>
      </c>
      <c r="M374" s="89">
        <v>2000</v>
      </c>
      <c r="N374" s="95">
        <f t="shared" si="40"/>
        <v>0</v>
      </c>
      <c r="O374" s="95">
        <f t="shared" si="41"/>
        <v>0</v>
      </c>
      <c r="P374" s="86" t="s">
        <v>53</v>
      </c>
      <c r="Q374" s="100" t="s">
        <v>808</v>
      </c>
    </row>
    <row r="375" s="63" customFormat="1" customHeight="1" outlineLevel="1" spans="1:17">
      <c r="A375" s="86"/>
      <c r="B375" s="90" t="s">
        <v>20</v>
      </c>
      <c r="C375" s="86"/>
      <c r="D375" s="86"/>
      <c r="E375" s="88"/>
      <c r="F375" s="86"/>
      <c r="G375" s="89">
        <f t="shared" ref="G375:O375" si="42">SUBTOTAL(9,G369:G374)</f>
        <v>6</v>
      </c>
      <c r="H375" s="89">
        <f t="shared" si="42"/>
        <v>13700</v>
      </c>
      <c r="I375" s="89">
        <f t="shared" si="42"/>
        <v>0</v>
      </c>
      <c r="J375" s="89">
        <f t="shared" si="42"/>
        <v>0</v>
      </c>
      <c r="K375" s="94">
        <f>G375+I375</f>
        <v>6</v>
      </c>
      <c r="L375" s="89">
        <f t="shared" si="42"/>
        <v>13700</v>
      </c>
      <c r="M375" s="89">
        <f t="shared" si="42"/>
        <v>13700</v>
      </c>
      <c r="N375" s="95">
        <f t="shared" si="42"/>
        <v>0</v>
      </c>
      <c r="O375" s="95">
        <f t="shared" si="42"/>
        <v>0</v>
      </c>
      <c r="P375" s="86"/>
      <c r="Q375" s="100"/>
    </row>
    <row r="376" s="62" customFormat="1" customHeight="1" outlineLevel="2" spans="1:17">
      <c r="A376" s="86" t="s">
        <v>831</v>
      </c>
      <c r="B376" s="87" t="s">
        <v>23</v>
      </c>
      <c r="C376" s="86" t="s">
        <v>832</v>
      </c>
      <c r="D376" s="86" t="s">
        <v>53</v>
      </c>
      <c r="E376" s="88" t="s">
        <v>833</v>
      </c>
      <c r="F376" s="86" t="s">
        <v>15</v>
      </c>
      <c r="G376" s="89">
        <v>1</v>
      </c>
      <c r="H376" s="89">
        <v>1800</v>
      </c>
      <c r="I376" s="89"/>
      <c r="J376" s="89"/>
      <c r="K376" s="94">
        <f t="shared" ref="K376:K384" si="43">G376+I376</f>
        <v>1</v>
      </c>
      <c r="L376" s="89">
        <f t="shared" ref="L376:L384" si="44">H376+J376</f>
        <v>1800</v>
      </c>
      <c r="M376" s="89">
        <v>1800</v>
      </c>
      <c r="N376" s="95">
        <f t="shared" ref="N376:N384" si="45">H376-M376</f>
        <v>0</v>
      </c>
      <c r="O376" s="95">
        <f t="shared" ref="O376:O384" si="46">N376</f>
        <v>0</v>
      </c>
      <c r="P376" s="86" t="s">
        <v>53</v>
      </c>
      <c r="Q376" s="100" t="s">
        <v>808</v>
      </c>
    </row>
    <row r="377" s="62" customFormat="1" customHeight="1" outlineLevel="2" spans="1:17">
      <c r="A377" s="86" t="s">
        <v>834</v>
      </c>
      <c r="B377" s="87" t="s">
        <v>23</v>
      </c>
      <c r="C377" s="86" t="s">
        <v>835</v>
      </c>
      <c r="D377" s="86" t="s">
        <v>836</v>
      </c>
      <c r="E377" s="88" t="s">
        <v>826</v>
      </c>
      <c r="F377" s="86" t="s">
        <v>15</v>
      </c>
      <c r="G377" s="89">
        <v>1</v>
      </c>
      <c r="H377" s="89">
        <v>9400</v>
      </c>
      <c r="I377" s="89">
        <v>1</v>
      </c>
      <c r="J377" s="89"/>
      <c r="K377" s="94">
        <f t="shared" si="43"/>
        <v>2</v>
      </c>
      <c r="L377" s="89">
        <f t="shared" si="44"/>
        <v>9400</v>
      </c>
      <c r="M377" s="89">
        <v>9400</v>
      </c>
      <c r="N377" s="95">
        <f t="shared" si="45"/>
        <v>0</v>
      </c>
      <c r="O377" s="95">
        <f t="shared" si="46"/>
        <v>0</v>
      </c>
      <c r="P377" s="86" t="s">
        <v>837</v>
      </c>
      <c r="Q377" s="100" t="s">
        <v>808</v>
      </c>
    </row>
    <row r="378" s="62" customFormat="1" customHeight="1" outlineLevel="2" spans="1:17">
      <c r="A378" s="86" t="s">
        <v>838</v>
      </c>
      <c r="B378" s="87" t="s">
        <v>23</v>
      </c>
      <c r="C378" s="86" t="s">
        <v>839</v>
      </c>
      <c r="D378" s="86" t="s">
        <v>840</v>
      </c>
      <c r="E378" s="88" t="s">
        <v>111</v>
      </c>
      <c r="F378" s="86" t="s">
        <v>15</v>
      </c>
      <c r="G378" s="89">
        <v>1</v>
      </c>
      <c r="H378" s="89">
        <v>2260</v>
      </c>
      <c r="I378" s="89"/>
      <c r="J378" s="89"/>
      <c r="K378" s="94">
        <f t="shared" si="43"/>
        <v>1</v>
      </c>
      <c r="L378" s="89">
        <f t="shared" si="44"/>
        <v>2260</v>
      </c>
      <c r="M378" s="89">
        <v>2260</v>
      </c>
      <c r="N378" s="95">
        <f t="shared" si="45"/>
        <v>0</v>
      </c>
      <c r="O378" s="95">
        <f t="shared" si="46"/>
        <v>0</v>
      </c>
      <c r="P378" s="86" t="s">
        <v>53</v>
      </c>
      <c r="Q378" s="100" t="s">
        <v>808</v>
      </c>
    </row>
    <row r="379" customHeight="1" outlineLevel="2" spans="1:17">
      <c r="A379" s="82" t="s">
        <v>841</v>
      </c>
      <c r="B379" s="83" t="s">
        <v>23</v>
      </c>
      <c r="C379" s="82" t="s">
        <v>842</v>
      </c>
      <c r="D379" s="82" t="s">
        <v>843</v>
      </c>
      <c r="E379" s="84" t="s">
        <v>111</v>
      </c>
      <c r="F379" s="82" t="s">
        <v>15</v>
      </c>
      <c r="G379" s="85">
        <v>1</v>
      </c>
      <c r="H379" s="85">
        <v>6700</v>
      </c>
      <c r="I379" s="85"/>
      <c r="J379" s="85"/>
      <c r="K379" s="92">
        <f t="shared" si="43"/>
        <v>1</v>
      </c>
      <c r="L379" s="85">
        <f t="shared" si="44"/>
        <v>6700</v>
      </c>
      <c r="M379" s="85">
        <v>6700</v>
      </c>
      <c r="N379" s="93">
        <f t="shared" si="45"/>
        <v>0</v>
      </c>
      <c r="O379" s="93">
        <f t="shared" si="46"/>
        <v>0</v>
      </c>
      <c r="P379" s="82" t="s">
        <v>53</v>
      </c>
      <c r="Q379" s="99" t="s">
        <v>808</v>
      </c>
    </row>
    <row r="380" customHeight="1" outlineLevel="2" spans="1:17">
      <c r="A380" s="82" t="s">
        <v>844</v>
      </c>
      <c r="B380" s="83" t="s">
        <v>23</v>
      </c>
      <c r="C380" s="82" t="s">
        <v>845</v>
      </c>
      <c r="D380" s="82" t="s">
        <v>514</v>
      </c>
      <c r="E380" s="84" t="s">
        <v>111</v>
      </c>
      <c r="F380" s="82" t="s">
        <v>15</v>
      </c>
      <c r="G380" s="85">
        <v>1</v>
      </c>
      <c r="H380" s="85">
        <v>9500</v>
      </c>
      <c r="I380" s="85"/>
      <c r="J380" s="85"/>
      <c r="K380" s="92">
        <f t="shared" si="43"/>
        <v>1</v>
      </c>
      <c r="L380" s="85">
        <f t="shared" si="44"/>
        <v>9500</v>
      </c>
      <c r="M380" s="85">
        <v>9500</v>
      </c>
      <c r="N380" s="93">
        <f t="shared" si="45"/>
        <v>0</v>
      </c>
      <c r="O380" s="93">
        <f t="shared" si="46"/>
        <v>0</v>
      </c>
      <c r="P380" s="82" t="s">
        <v>53</v>
      </c>
      <c r="Q380" s="99" t="s">
        <v>808</v>
      </c>
    </row>
    <row r="381" customHeight="1" outlineLevel="2" spans="1:17">
      <c r="A381" s="82" t="s">
        <v>846</v>
      </c>
      <c r="B381" s="83" t="s">
        <v>23</v>
      </c>
      <c r="C381" s="82" t="s">
        <v>847</v>
      </c>
      <c r="D381" s="82" t="s">
        <v>514</v>
      </c>
      <c r="E381" s="84" t="s">
        <v>111</v>
      </c>
      <c r="F381" s="82" t="s">
        <v>15</v>
      </c>
      <c r="G381" s="85">
        <v>1</v>
      </c>
      <c r="H381" s="85">
        <v>2700</v>
      </c>
      <c r="I381" s="85"/>
      <c r="J381" s="85"/>
      <c r="K381" s="92">
        <f t="shared" si="43"/>
        <v>1</v>
      </c>
      <c r="L381" s="85">
        <f t="shared" si="44"/>
        <v>2700</v>
      </c>
      <c r="M381" s="85">
        <v>2700</v>
      </c>
      <c r="N381" s="93">
        <f t="shared" si="45"/>
        <v>0</v>
      </c>
      <c r="O381" s="93">
        <f t="shared" si="46"/>
        <v>0</v>
      </c>
      <c r="P381" s="82" t="s">
        <v>516</v>
      </c>
      <c r="Q381" s="99" t="s">
        <v>808</v>
      </c>
    </row>
    <row r="382" s="62" customFormat="1" customHeight="1" outlineLevel="2" spans="1:17">
      <c r="A382" s="86" t="s">
        <v>848</v>
      </c>
      <c r="B382" s="87" t="s">
        <v>23</v>
      </c>
      <c r="C382" s="86" t="s">
        <v>849</v>
      </c>
      <c r="D382" s="86" t="s">
        <v>836</v>
      </c>
      <c r="E382" s="88" t="s">
        <v>111</v>
      </c>
      <c r="F382" s="86" t="s">
        <v>15</v>
      </c>
      <c r="G382" s="89">
        <v>1</v>
      </c>
      <c r="H382" s="89">
        <v>6400</v>
      </c>
      <c r="I382" s="89">
        <v>1</v>
      </c>
      <c r="J382" s="89"/>
      <c r="K382" s="94">
        <f t="shared" si="43"/>
        <v>2</v>
      </c>
      <c r="L382" s="89">
        <f t="shared" si="44"/>
        <v>6400</v>
      </c>
      <c r="M382" s="89">
        <v>6400</v>
      </c>
      <c r="N382" s="95">
        <f t="shared" si="45"/>
        <v>0</v>
      </c>
      <c r="O382" s="95">
        <f t="shared" si="46"/>
        <v>0</v>
      </c>
      <c r="P382" s="86" t="s">
        <v>837</v>
      </c>
      <c r="Q382" s="100" t="s">
        <v>808</v>
      </c>
    </row>
    <row r="383" s="62" customFormat="1" customHeight="1" outlineLevel="2" spans="1:17">
      <c r="A383" s="86" t="s">
        <v>850</v>
      </c>
      <c r="B383" s="87" t="s">
        <v>23</v>
      </c>
      <c r="C383" s="86" t="s">
        <v>851</v>
      </c>
      <c r="D383" s="86" t="s">
        <v>852</v>
      </c>
      <c r="E383" s="88" t="s">
        <v>111</v>
      </c>
      <c r="F383" s="86" t="s">
        <v>15</v>
      </c>
      <c r="G383" s="89">
        <v>1</v>
      </c>
      <c r="H383" s="89">
        <v>2600</v>
      </c>
      <c r="I383" s="89"/>
      <c r="J383" s="89"/>
      <c r="K383" s="94">
        <f t="shared" si="43"/>
        <v>1</v>
      </c>
      <c r="L383" s="89">
        <f t="shared" si="44"/>
        <v>2600</v>
      </c>
      <c r="M383" s="89">
        <v>2600</v>
      </c>
      <c r="N383" s="95">
        <f t="shared" si="45"/>
        <v>0</v>
      </c>
      <c r="O383" s="95">
        <f t="shared" si="46"/>
        <v>0</v>
      </c>
      <c r="P383" s="86" t="s">
        <v>53</v>
      </c>
      <c r="Q383" s="100" t="s">
        <v>808</v>
      </c>
    </row>
    <row r="384" s="62" customFormat="1" ht="29" customHeight="1" outlineLevel="2" spans="1:17">
      <c r="A384" s="86" t="s">
        <v>853</v>
      </c>
      <c r="B384" s="87" t="s">
        <v>23</v>
      </c>
      <c r="C384" s="86" t="s">
        <v>854</v>
      </c>
      <c r="D384" s="86" t="s">
        <v>855</v>
      </c>
      <c r="E384" s="88" t="s">
        <v>111</v>
      </c>
      <c r="F384" s="86" t="s">
        <v>15</v>
      </c>
      <c r="G384" s="89">
        <v>1</v>
      </c>
      <c r="H384" s="89">
        <v>17200</v>
      </c>
      <c r="I384" s="89">
        <v>3</v>
      </c>
      <c r="J384" s="89"/>
      <c r="K384" s="94">
        <f t="shared" si="43"/>
        <v>4</v>
      </c>
      <c r="L384" s="89">
        <f t="shared" si="44"/>
        <v>17200</v>
      </c>
      <c r="M384" s="89">
        <v>17200</v>
      </c>
      <c r="N384" s="95">
        <f t="shared" si="45"/>
        <v>0</v>
      </c>
      <c r="O384" s="95">
        <f t="shared" si="46"/>
        <v>0</v>
      </c>
      <c r="P384" s="86" t="s">
        <v>856</v>
      </c>
      <c r="Q384" s="100" t="s">
        <v>808</v>
      </c>
    </row>
    <row r="385" s="63" customFormat="1" customHeight="1" outlineLevel="1" spans="1:17">
      <c r="A385" s="86"/>
      <c r="B385" s="90" t="s">
        <v>24</v>
      </c>
      <c r="C385" s="86"/>
      <c r="D385" s="86"/>
      <c r="E385" s="88"/>
      <c r="F385" s="86"/>
      <c r="G385" s="89">
        <f t="shared" ref="G385:O385" si="47">SUBTOTAL(9,G376:G384)</f>
        <v>9</v>
      </c>
      <c r="H385" s="89">
        <f t="shared" si="47"/>
        <v>58560</v>
      </c>
      <c r="I385" s="89">
        <f t="shared" si="47"/>
        <v>5</v>
      </c>
      <c r="J385" s="89">
        <f t="shared" si="47"/>
        <v>0</v>
      </c>
      <c r="K385" s="94">
        <f t="shared" si="47"/>
        <v>14</v>
      </c>
      <c r="L385" s="89">
        <f t="shared" si="47"/>
        <v>58560</v>
      </c>
      <c r="M385" s="89">
        <f t="shared" si="47"/>
        <v>58560</v>
      </c>
      <c r="N385" s="95">
        <f t="shared" si="47"/>
        <v>0</v>
      </c>
      <c r="O385" s="95">
        <f t="shared" si="47"/>
        <v>0</v>
      </c>
      <c r="P385" s="86"/>
      <c r="Q385" s="100"/>
    </row>
    <row r="386" s="67" customFormat="1" customHeight="1" spans="1:17">
      <c r="A386" s="114"/>
      <c r="B386" s="115" t="s">
        <v>25</v>
      </c>
      <c r="C386" s="114"/>
      <c r="D386" s="114"/>
      <c r="E386" s="116"/>
      <c r="F386" s="114"/>
      <c r="G386" s="117">
        <f t="shared" ref="G386:O386" si="48">SUBTOTAL(9,G4:G384)</f>
        <v>1025</v>
      </c>
      <c r="H386" s="117">
        <f t="shared" si="48"/>
        <v>1842256.37</v>
      </c>
      <c r="I386" s="117">
        <f t="shared" si="48"/>
        <v>6</v>
      </c>
      <c r="J386" s="117">
        <f t="shared" si="48"/>
        <v>0</v>
      </c>
      <c r="K386" s="117">
        <v>1031</v>
      </c>
      <c r="L386" s="117">
        <f t="shared" si="48"/>
        <v>1842256.37</v>
      </c>
      <c r="M386" s="117">
        <f t="shared" si="48"/>
        <v>1806455.37</v>
      </c>
      <c r="N386" s="120">
        <f t="shared" si="48"/>
        <v>35801</v>
      </c>
      <c r="O386" s="120">
        <f t="shared" si="48"/>
        <v>35801</v>
      </c>
      <c r="P386" s="114"/>
      <c r="Q386" s="121"/>
    </row>
    <row r="387" s="62" customFormat="1" customHeight="1" spans="1:17">
      <c r="A387" s="118"/>
      <c r="B387" s="118"/>
      <c r="C387" s="118"/>
      <c r="D387" s="118"/>
      <c r="E387" s="118"/>
      <c r="F387" s="118"/>
      <c r="G387" s="119"/>
      <c r="H387" s="119"/>
      <c r="I387" s="119"/>
      <c r="J387" s="119"/>
      <c r="K387" s="119"/>
      <c r="L387" s="119"/>
      <c r="M387" s="119"/>
      <c r="N387" s="118"/>
      <c r="O387" s="118"/>
      <c r="P387" s="118"/>
      <c r="Q387" s="122"/>
    </row>
  </sheetData>
  <autoFilter ref="A4:AN387">
    <extLst/>
  </autoFilter>
  <sortState ref="A6:S397">
    <sortCondition ref="F5:F397"/>
    <sortCondition ref="B5:B397"/>
  </sortState>
  <mergeCells count="15">
    <mergeCell ref="A1:Q1"/>
    <mergeCell ref="G3:H3"/>
    <mergeCell ref="I3:J3"/>
    <mergeCell ref="K3:L3"/>
    <mergeCell ref="A3:A4"/>
    <mergeCell ref="B3:B4"/>
    <mergeCell ref="C3:C4"/>
    <mergeCell ref="D3:D4"/>
    <mergeCell ref="E3:E4"/>
    <mergeCell ref="F3:F4"/>
    <mergeCell ref="M3:M4"/>
    <mergeCell ref="N3:N4"/>
    <mergeCell ref="O3:O4"/>
    <mergeCell ref="P3:P4"/>
    <mergeCell ref="Q3:Q4"/>
  </mergeCells>
  <pageMargins left="0.75" right="0.75" top="1" bottom="1" header="0.5" footer="0.5"/>
  <pageSetup paperSize="1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L30"/>
  <sheetViews>
    <sheetView workbookViewId="0">
      <selection activeCell="D29" sqref="D29"/>
    </sheetView>
  </sheetViews>
  <sheetFormatPr defaultColWidth="9" defaultRowHeight="12.75"/>
  <cols>
    <col min="1" max="1" width="11.4285714285714" customWidth="1"/>
    <col min="2" max="2" width="13.7142857142857" customWidth="1"/>
    <col min="3" max="3" width="25.7142857142857" customWidth="1"/>
    <col min="4" max="5" width="15.8571428571429" style="15" customWidth="1"/>
    <col min="6" max="7" width="24.2857142857143" style="15" customWidth="1"/>
    <col min="8" max="10" width="15.8571428571429" style="15" customWidth="1"/>
    <col min="11" max="11" width="20.1428571428571" style="15" customWidth="1"/>
    <col min="12" max="12" width="18" style="15" customWidth="1"/>
  </cols>
  <sheetData>
    <row r="3" spans="1:12">
      <c r="A3" s="43"/>
      <c r="B3" s="44"/>
      <c r="C3" s="44"/>
      <c r="D3" s="43" t="s">
        <v>1</v>
      </c>
      <c r="E3" s="45"/>
      <c r="F3" s="44"/>
      <c r="G3" s="44"/>
      <c r="H3" s="44"/>
      <c r="I3" s="45"/>
      <c r="J3" s="45"/>
      <c r="K3" s="45"/>
      <c r="L3" s="57"/>
    </row>
    <row r="4" spans="1:12">
      <c r="A4" s="43" t="s">
        <v>857</v>
      </c>
      <c r="B4" s="43" t="s">
        <v>3</v>
      </c>
      <c r="C4" s="43" t="s">
        <v>2</v>
      </c>
      <c r="D4" s="46" t="s">
        <v>4</v>
      </c>
      <c r="E4" s="47" t="s">
        <v>5</v>
      </c>
      <c r="F4" s="48" t="s">
        <v>6</v>
      </c>
      <c r="G4" s="48" t="s">
        <v>7</v>
      </c>
      <c r="H4" s="48" t="s">
        <v>8</v>
      </c>
      <c r="I4" s="47" t="s">
        <v>9</v>
      </c>
      <c r="J4" s="47" t="s">
        <v>858</v>
      </c>
      <c r="K4" s="47" t="s">
        <v>859</v>
      </c>
      <c r="L4" s="58" t="s">
        <v>860</v>
      </c>
    </row>
    <row r="5" spans="1:12">
      <c r="A5" s="46" t="s">
        <v>861</v>
      </c>
      <c r="B5" s="46" t="s">
        <v>14</v>
      </c>
      <c r="C5" s="46" t="s">
        <v>21</v>
      </c>
      <c r="D5" s="23">
        <v>1</v>
      </c>
      <c r="E5" s="21">
        <v>35000</v>
      </c>
      <c r="F5" s="49"/>
      <c r="G5" s="49"/>
      <c r="H5" s="49">
        <v>1</v>
      </c>
      <c r="I5" s="21">
        <v>35000</v>
      </c>
      <c r="J5" s="21">
        <v>0</v>
      </c>
      <c r="K5" s="21">
        <v>35000</v>
      </c>
      <c r="L5" s="22">
        <v>35000</v>
      </c>
    </row>
    <row r="6" spans="1:12">
      <c r="A6" s="50"/>
      <c r="B6" s="46" t="s">
        <v>27</v>
      </c>
      <c r="C6" s="44"/>
      <c r="D6" s="23">
        <v>1</v>
      </c>
      <c r="E6" s="21">
        <v>35000</v>
      </c>
      <c r="F6" s="49"/>
      <c r="G6" s="49"/>
      <c r="H6" s="49">
        <v>1</v>
      </c>
      <c r="I6" s="21">
        <v>35000</v>
      </c>
      <c r="J6" s="21">
        <v>0</v>
      </c>
      <c r="K6" s="21">
        <v>35000</v>
      </c>
      <c r="L6" s="22">
        <v>35000</v>
      </c>
    </row>
    <row r="7" spans="1:12">
      <c r="A7" s="50"/>
      <c r="B7" s="46" t="s">
        <v>16</v>
      </c>
      <c r="C7" s="46" t="s">
        <v>13</v>
      </c>
      <c r="D7" s="23">
        <v>504</v>
      </c>
      <c r="E7" s="21">
        <v>95760</v>
      </c>
      <c r="F7" s="49"/>
      <c r="G7" s="49"/>
      <c r="H7" s="49">
        <v>504</v>
      </c>
      <c r="I7" s="21">
        <v>95760</v>
      </c>
      <c r="J7" s="21">
        <v>95760</v>
      </c>
      <c r="K7" s="21">
        <v>0</v>
      </c>
      <c r="L7" s="22">
        <v>0</v>
      </c>
    </row>
    <row r="8" spans="1:12">
      <c r="A8" s="50"/>
      <c r="B8" s="46" t="s">
        <v>30</v>
      </c>
      <c r="C8" s="44"/>
      <c r="D8" s="23">
        <v>504</v>
      </c>
      <c r="E8" s="21">
        <v>95760</v>
      </c>
      <c r="F8" s="49"/>
      <c r="G8" s="49"/>
      <c r="H8" s="49">
        <v>504</v>
      </c>
      <c r="I8" s="21">
        <v>95760</v>
      </c>
      <c r="J8" s="21">
        <v>95760</v>
      </c>
      <c r="K8" s="21">
        <v>0</v>
      </c>
      <c r="L8" s="22">
        <v>0</v>
      </c>
    </row>
    <row r="9" spans="1:12">
      <c r="A9" s="50"/>
      <c r="B9" s="46" t="s">
        <v>15</v>
      </c>
      <c r="C9" s="46" t="s">
        <v>13</v>
      </c>
      <c r="D9" s="23">
        <v>63</v>
      </c>
      <c r="E9" s="21">
        <v>14580</v>
      </c>
      <c r="F9" s="49"/>
      <c r="G9" s="49"/>
      <c r="H9" s="49">
        <v>63</v>
      </c>
      <c r="I9" s="21">
        <v>14580</v>
      </c>
      <c r="J9" s="21">
        <v>14580</v>
      </c>
      <c r="K9" s="21">
        <v>0</v>
      </c>
      <c r="L9" s="22">
        <v>0</v>
      </c>
    </row>
    <row r="10" spans="1:12">
      <c r="A10" s="50"/>
      <c r="B10" s="50"/>
      <c r="C10" s="51" t="s">
        <v>18</v>
      </c>
      <c r="D10" s="52">
        <v>6</v>
      </c>
      <c r="E10" s="15">
        <v>13700</v>
      </c>
      <c r="F10" s="53"/>
      <c r="G10" s="53"/>
      <c r="H10" s="53">
        <v>6</v>
      </c>
      <c r="I10" s="15">
        <v>13700</v>
      </c>
      <c r="J10" s="15">
        <v>13700</v>
      </c>
      <c r="K10" s="15">
        <v>0</v>
      </c>
      <c r="L10" s="59">
        <v>0</v>
      </c>
    </row>
    <row r="11" spans="1:12">
      <c r="A11" s="50"/>
      <c r="B11" s="50"/>
      <c r="C11" s="51" t="s">
        <v>23</v>
      </c>
      <c r="D11" s="52">
        <v>9</v>
      </c>
      <c r="E11" s="15">
        <v>58560</v>
      </c>
      <c r="F11" s="53">
        <v>5</v>
      </c>
      <c r="G11" s="53"/>
      <c r="H11" s="53">
        <v>14</v>
      </c>
      <c r="I11" s="15">
        <v>58560</v>
      </c>
      <c r="J11" s="15">
        <v>58560</v>
      </c>
      <c r="K11" s="15">
        <v>0</v>
      </c>
      <c r="L11" s="59">
        <v>0</v>
      </c>
    </row>
    <row r="12" spans="1:12">
      <c r="A12" s="50"/>
      <c r="B12" s="46" t="s">
        <v>29</v>
      </c>
      <c r="C12" s="44"/>
      <c r="D12" s="23">
        <v>78</v>
      </c>
      <c r="E12" s="21">
        <v>86840</v>
      </c>
      <c r="F12" s="49">
        <v>5</v>
      </c>
      <c r="G12" s="49"/>
      <c r="H12" s="49">
        <v>83</v>
      </c>
      <c r="I12" s="21">
        <v>86840</v>
      </c>
      <c r="J12" s="21">
        <v>86840</v>
      </c>
      <c r="K12" s="21">
        <v>0</v>
      </c>
      <c r="L12" s="22">
        <v>0</v>
      </c>
    </row>
    <row r="13" spans="1:12">
      <c r="A13" s="46" t="s">
        <v>862</v>
      </c>
      <c r="B13" s="44"/>
      <c r="C13" s="44"/>
      <c r="D13" s="23">
        <v>583</v>
      </c>
      <c r="E13" s="21">
        <v>217600</v>
      </c>
      <c r="F13" s="49">
        <v>5</v>
      </c>
      <c r="G13" s="49"/>
      <c r="H13" s="49">
        <v>588</v>
      </c>
      <c r="I13" s="21">
        <v>217600</v>
      </c>
      <c r="J13" s="21">
        <v>182600</v>
      </c>
      <c r="K13" s="21">
        <v>35000</v>
      </c>
      <c r="L13" s="22">
        <v>35000</v>
      </c>
    </row>
    <row r="14" spans="1:12">
      <c r="A14" s="46" t="s">
        <v>863</v>
      </c>
      <c r="B14" s="46" t="s">
        <v>14</v>
      </c>
      <c r="C14" s="46" t="s">
        <v>13</v>
      </c>
      <c r="D14" s="23">
        <v>1</v>
      </c>
      <c r="E14" s="21">
        <v>6750</v>
      </c>
      <c r="F14" s="49"/>
      <c r="G14" s="49"/>
      <c r="H14" s="49">
        <v>1</v>
      </c>
      <c r="I14" s="21">
        <v>6750</v>
      </c>
      <c r="J14" s="21">
        <v>6750</v>
      </c>
      <c r="K14" s="21">
        <v>0</v>
      </c>
      <c r="L14" s="22">
        <v>0</v>
      </c>
    </row>
    <row r="15" spans="1:12">
      <c r="A15" s="50"/>
      <c r="B15" s="46" t="s">
        <v>27</v>
      </c>
      <c r="C15" s="44"/>
      <c r="D15" s="23">
        <v>1</v>
      </c>
      <c r="E15" s="21">
        <v>6750</v>
      </c>
      <c r="F15" s="49"/>
      <c r="G15" s="49"/>
      <c r="H15" s="49">
        <v>1</v>
      </c>
      <c r="I15" s="21">
        <v>6750</v>
      </c>
      <c r="J15" s="21">
        <v>6750</v>
      </c>
      <c r="K15" s="21">
        <v>0</v>
      </c>
      <c r="L15" s="22">
        <v>0</v>
      </c>
    </row>
    <row r="16" spans="1:12">
      <c r="A16" s="46" t="s">
        <v>864</v>
      </c>
      <c r="B16" s="44"/>
      <c r="C16" s="44"/>
      <c r="D16" s="23">
        <v>1</v>
      </c>
      <c r="E16" s="21">
        <v>6750</v>
      </c>
      <c r="F16" s="49"/>
      <c r="G16" s="49"/>
      <c r="H16" s="49">
        <v>1</v>
      </c>
      <c r="I16" s="21">
        <v>6750</v>
      </c>
      <c r="J16" s="21">
        <v>6750</v>
      </c>
      <c r="K16" s="21">
        <v>0</v>
      </c>
      <c r="L16" s="22">
        <v>0</v>
      </c>
    </row>
    <row r="17" spans="1:12">
      <c r="A17" s="46" t="s">
        <v>865</v>
      </c>
      <c r="B17" s="46" t="s">
        <v>14</v>
      </c>
      <c r="C17" s="46" t="s">
        <v>13</v>
      </c>
      <c r="D17" s="23">
        <v>112</v>
      </c>
      <c r="E17" s="21">
        <v>62079</v>
      </c>
      <c r="F17" s="49"/>
      <c r="G17" s="49"/>
      <c r="H17" s="49">
        <v>112</v>
      </c>
      <c r="I17" s="21">
        <v>62079</v>
      </c>
      <c r="J17" s="21">
        <v>62079</v>
      </c>
      <c r="K17" s="21">
        <v>0</v>
      </c>
      <c r="L17" s="22">
        <v>0</v>
      </c>
    </row>
    <row r="18" spans="1:12">
      <c r="A18" s="50"/>
      <c r="B18" s="50"/>
      <c r="C18" s="51" t="s">
        <v>18</v>
      </c>
      <c r="D18" s="52">
        <v>217</v>
      </c>
      <c r="E18" s="15">
        <v>979121</v>
      </c>
      <c r="F18" s="53">
        <v>1</v>
      </c>
      <c r="G18" s="53"/>
      <c r="H18" s="53">
        <v>218</v>
      </c>
      <c r="I18" s="15">
        <v>979121</v>
      </c>
      <c r="J18" s="15">
        <v>979121</v>
      </c>
      <c r="K18" s="15">
        <v>0</v>
      </c>
      <c r="L18" s="59">
        <v>0</v>
      </c>
    </row>
    <row r="19" spans="1:12">
      <c r="A19" s="50"/>
      <c r="B19" s="50"/>
      <c r="C19" s="51" t="s">
        <v>21</v>
      </c>
      <c r="D19" s="52">
        <v>7</v>
      </c>
      <c r="E19" s="15">
        <v>801</v>
      </c>
      <c r="F19" s="53"/>
      <c r="G19" s="53"/>
      <c r="H19" s="53">
        <v>7</v>
      </c>
      <c r="I19" s="15">
        <v>801</v>
      </c>
      <c r="J19" s="15">
        <v>0</v>
      </c>
      <c r="K19" s="15">
        <v>801</v>
      </c>
      <c r="L19" s="59">
        <v>801</v>
      </c>
    </row>
    <row r="20" spans="1:12">
      <c r="A20" s="50"/>
      <c r="B20" s="50"/>
      <c r="C20" s="51" t="s">
        <v>23</v>
      </c>
      <c r="D20" s="52">
        <v>102</v>
      </c>
      <c r="E20" s="15">
        <v>365905.37</v>
      </c>
      <c r="F20" s="53"/>
      <c r="G20" s="53"/>
      <c r="H20" s="53">
        <v>102</v>
      </c>
      <c r="I20" s="15">
        <v>365905.37</v>
      </c>
      <c r="J20" s="15">
        <v>365905.37</v>
      </c>
      <c r="K20" s="15">
        <v>0</v>
      </c>
      <c r="L20" s="59">
        <v>0</v>
      </c>
    </row>
    <row r="21" spans="1:12">
      <c r="A21" s="50"/>
      <c r="B21" s="46" t="s">
        <v>27</v>
      </c>
      <c r="C21" s="44"/>
      <c r="D21" s="23">
        <v>438</v>
      </c>
      <c r="E21" s="21">
        <v>1407906.37</v>
      </c>
      <c r="F21" s="49">
        <v>1</v>
      </c>
      <c r="G21" s="49"/>
      <c r="H21" s="49">
        <v>439</v>
      </c>
      <c r="I21" s="21">
        <v>1407906.37</v>
      </c>
      <c r="J21" s="21">
        <v>1407105.37</v>
      </c>
      <c r="K21" s="21">
        <v>801</v>
      </c>
      <c r="L21" s="22">
        <v>801</v>
      </c>
    </row>
    <row r="22" spans="1:12">
      <c r="A22" s="50"/>
      <c r="B22" s="46" t="s">
        <v>19</v>
      </c>
      <c r="C22" s="46" t="s">
        <v>18</v>
      </c>
      <c r="D22" s="23">
        <v>1</v>
      </c>
      <c r="E22" s="21">
        <v>74000</v>
      </c>
      <c r="F22" s="49"/>
      <c r="G22" s="49"/>
      <c r="H22" s="49">
        <v>1</v>
      </c>
      <c r="I22" s="21">
        <v>74000</v>
      </c>
      <c r="J22" s="21">
        <v>74000</v>
      </c>
      <c r="K22" s="21">
        <v>0</v>
      </c>
      <c r="L22" s="22">
        <v>0</v>
      </c>
    </row>
    <row r="23" spans="1:12">
      <c r="A23" s="50"/>
      <c r="B23" s="50"/>
      <c r="C23" s="51" t="s">
        <v>23</v>
      </c>
      <c r="D23" s="52">
        <v>2</v>
      </c>
      <c r="E23" s="15">
        <v>136000</v>
      </c>
      <c r="F23" s="53"/>
      <c r="G23" s="53"/>
      <c r="H23" s="53">
        <v>2</v>
      </c>
      <c r="I23" s="15">
        <v>136000</v>
      </c>
      <c r="J23" s="15">
        <v>136000</v>
      </c>
      <c r="K23" s="15">
        <v>0</v>
      </c>
      <c r="L23" s="59">
        <v>0</v>
      </c>
    </row>
    <row r="24" spans="1:12">
      <c r="A24" s="50"/>
      <c r="B24" s="46" t="s">
        <v>28</v>
      </c>
      <c r="C24" s="44"/>
      <c r="D24" s="23">
        <v>3</v>
      </c>
      <c r="E24" s="21">
        <v>210000</v>
      </c>
      <c r="F24" s="49"/>
      <c r="G24" s="49"/>
      <c r="H24" s="49">
        <v>3</v>
      </c>
      <c r="I24" s="21">
        <v>210000</v>
      </c>
      <c r="J24" s="21">
        <v>210000</v>
      </c>
      <c r="K24" s="21">
        <v>0</v>
      </c>
      <c r="L24" s="22">
        <v>0</v>
      </c>
    </row>
    <row r="25" spans="1:12">
      <c r="A25" s="46" t="s">
        <v>866</v>
      </c>
      <c r="B25" s="44"/>
      <c r="C25" s="44"/>
      <c r="D25" s="23">
        <v>441</v>
      </c>
      <c r="E25" s="21">
        <v>1617906.37</v>
      </c>
      <c r="F25" s="49">
        <v>1</v>
      </c>
      <c r="G25" s="49"/>
      <c r="H25" s="49">
        <v>442</v>
      </c>
      <c r="I25" s="21">
        <v>1617906.37</v>
      </c>
      <c r="J25" s="21">
        <v>1617105.37</v>
      </c>
      <c r="K25" s="21">
        <v>801</v>
      </c>
      <c r="L25" s="22">
        <v>801</v>
      </c>
    </row>
    <row r="26" spans="1:12">
      <c r="A26" s="54" t="s">
        <v>25</v>
      </c>
      <c r="B26" s="55"/>
      <c r="C26" s="55"/>
      <c r="D26" s="26">
        <v>1025</v>
      </c>
      <c r="E26" s="27">
        <v>1842256.37</v>
      </c>
      <c r="F26" s="56">
        <v>6</v>
      </c>
      <c r="G26" s="56"/>
      <c r="H26" s="56">
        <v>1031</v>
      </c>
      <c r="I26" s="27">
        <v>1842256.37</v>
      </c>
      <c r="J26" s="27">
        <v>1806455.37</v>
      </c>
      <c r="K26" s="27">
        <v>35801</v>
      </c>
      <c r="L26" s="28">
        <v>35801</v>
      </c>
    </row>
    <row r="27" spans="4:8">
      <c r="D27"/>
      <c r="F27"/>
      <c r="G27"/>
      <c r="H27"/>
    </row>
    <row r="28" spans="4:8">
      <c r="D28"/>
      <c r="F28"/>
      <c r="G28"/>
      <c r="H28"/>
    </row>
    <row r="29" spans="4:8">
      <c r="D29"/>
      <c r="F29"/>
      <c r="G29"/>
      <c r="H29"/>
    </row>
    <row r="30" spans="4:8">
      <c r="D30"/>
      <c r="F30"/>
      <c r="G30"/>
      <c r="H30"/>
    </row>
  </sheetData>
  <mergeCells count="16">
    <mergeCell ref="B6:C6"/>
    <mergeCell ref="B8:C8"/>
    <mergeCell ref="B12:C12"/>
    <mergeCell ref="A13:C13"/>
    <mergeCell ref="B15:C15"/>
    <mergeCell ref="A16:C16"/>
    <mergeCell ref="B21:C21"/>
    <mergeCell ref="B24:C24"/>
    <mergeCell ref="A25:C25"/>
    <mergeCell ref="A26:C26"/>
    <mergeCell ref="A5:A12"/>
    <mergeCell ref="A14:A15"/>
    <mergeCell ref="A17:A24"/>
    <mergeCell ref="B9:B11"/>
    <mergeCell ref="B17:B20"/>
    <mergeCell ref="B22:B23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84"/>
  <sheetViews>
    <sheetView workbookViewId="0">
      <pane ySplit="1" topLeftCell="A2" activePane="bottomLeft" state="frozen"/>
      <selection/>
      <selection pane="bottomLeft" activeCell="I23" sqref="I23"/>
    </sheetView>
  </sheetViews>
  <sheetFormatPr defaultColWidth="9" defaultRowHeight="12.75"/>
  <cols>
    <col min="1" max="1" width="13.7142857142857" customWidth="1"/>
    <col min="2" max="2" width="14.2857142857143" customWidth="1"/>
    <col min="3" max="3" width="20.5714285714286" customWidth="1"/>
    <col min="4" max="4" width="14.2857142857143" customWidth="1"/>
    <col min="5" max="5" width="10" customWidth="1"/>
    <col min="6" max="6" width="14.2857142857143" customWidth="1"/>
    <col min="7" max="7" width="11.4285714285714" customWidth="1"/>
    <col min="8" max="12" width="13.1428571428571" customWidth="1"/>
    <col min="13" max="13" width="14" customWidth="1"/>
    <col min="14" max="15" width="11.4285714285714" customWidth="1"/>
    <col min="16" max="16" width="33.5714285714286" customWidth="1"/>
    <col min="17" max="17" width="81.1428571428571" customWidth="1"/>
    <col min="18" max="18" width="78" customWidth="1"/>
  </cols>
  <sheetData>
    <row r="1" ht="29.65" customHeight="1" spans="1:20">
      <c r="A1" s="30" t="s">
        <v>35</v>
      </c>
      <c r="B1" s="30" t="s">
        <v>2</v>
      </c>
      <c r="C1" s="30" t="s">
        <v>36</v>
      </c>
      <c r="D1" s="30" t="s">
        <v>37</v>
      </c>
      <c r="E1" s="30" t="s">
        <v>38</v>
      </c>
      <c r="F1" s="30" t="s">
        <v>3</v>
      </c>
      <c r="G1" s="30" t="s">
        <v>867</v>
      </c>
      <c r="H1" s="30" t="s">
        <v>868</v>
      </c>
      <c r="I1" s="30" t="s">
        <v>869</v>
      </c>
      <c r="J1" s="30" t="s">
        <v>870</v>
      </c>
      <c r="K1" s="30" t="s">
        <v>871</v>
      </c>
      <c r="L1" s="30" t="s">
        <v>872</v>
      </c>
      <c r="M1" s="30" t="s">
        <v>42</v>
      </c>
      <c r="N1" s="30" t="s">
        <v>873</v>
      </c>
      <c r="O1" s="30" t="s">
        <v>44</v>
      </c>
      <c r="P1" s="30" t="s">
        <v>45</v>
      </c>
      <c r="Q1" s="9" t="s">
        <v>874</v>
      </c>
      <c r="R1" s="9" t="s">
        <v>875</v>
      </c>
      <c r="S1" s="9" t="s">
        <v>876</v>
      </c>
      <c r="T1" s="9" t="s">
        <v>857</v>
      </c>
    </row>
    <row r="2" ht="14.65" customHeight="1" spans="1:19">
      <c r="A2" s="31" t="s">
        <v>147</v>
      </c>
      <c r="B2" s="32" t="s">
        <v>18</v>
      </c>
      <c r="C2" s="31" t="s">
        <v>148</v>
      </c>
      <c r="D2" s="31" t="s">
        <v>149</v>
      </c>
      <c r="E2" s="33" t="s">
        <v>150</v>
      </c>
      <c r="F2" s="31" t="s">
        <v>14</v>
      </c>
      <c r="G2" s="34">
        <v>1</v>
      </c>
      <c r="H2" s="35">
        <v>1520</v>
      </c>
      <c r="I2" s="35"/>
      <c r="J2" s="35"/>
      <c r="K2" s="35">
        <f t="shared" ref="K2:K40" si="0">G2+I2</f>
        <v>1</v>
      </c>
      <c r="L2" s="35">
        <f t="shared" ref="L2:L40" si="1">H2+J2</f>
        <v>1520</v>
      </c>
      <c r="M2" s="35">
        <v>1520</v>
      </c>
      <c r="N2" s="35">
        <f t="shared" ref="N2:N40" si="2">H2-M2</f>
        <v>0</v>
      </c>
      <c r="O2" s="35">
        <f t="shared" ref="O2:O40" si="3">N2</f>
        <v>0</v>
      </c>
      <c r="P2" s="31" t="s">
        <v>53</v>
      </c>
      <c r="Q2" t="s">
        <v>54</v>
      </c>
      <c r="R2" t="s">
        <v>54</v>
      </c>
      <c r="S2" s="9" t="s">
        <v>877</v>
      </c>
    </row>
    <row r="3" ht="14.65" customHeight="1" spans="1:20">
      <c r="A3" s="31" t="s">
        <v>817</v>
      </c>
      <c r="B3" s="32" t="s">
        <v>18</v>
      </c>
      <c r="C3" s="31" t="s">
        <v>513</v>
      </c>
      <c r="D3" s="31" t="s">
        <v>514</v>
      </c>
      <c r="E3" s="33" t="s">
        <v>515</v>
      </c>
      <c r="F3" s="31" t="s">
        <v>15</v>
      </c>
      <c r="G3" s="34">
        <v>1</v>
      </c>
      <c r="H3" s="35">
        <v>900</v>
      </c>
      <c r="I3" s="35"/>
      <c r="J3" s="35"/>
      <c r="K3" s="35">
        <f t="shared" si="0"/>
        <v>1</v>
      </c>
      <c r="L3" s="35">
        <f t="shared" si="1"/>
        <v>900</v>
      </c>
      <c r="M3" s="35">
        <v>900</v>
      </c>
      <c r="N3" s="35">
        <f t="shared" si="2"/>
        <v>0</v>
      </c>
      <c r="O3" s="35">
        <f t="shared" si="3"/>
        <v>0</v>
      </c>
      <c r="P3" s="31" t="s">
        <v>516</v>
      </c>
      <c r="Q3" t="s">
        <v>878</v>
      </c>
      <c r="R3" t="s">
        <v>878</v>
      </c>
      <c r="S3" s="9" t="s">
        <v>879</v>
      </c>
      <c r="T3" s="9" t="s">
        <v>861</v>
      </c>
    </row>
    <row r="4" ht="14.65" customHeight="1" spans="1:20">
      <c r="A4" s="31" t="s">
        <v>818</v>
      </c>
      <c r="B4" s="32" t="s">
        <v>18</v>
      </c>
      <c r="C4" s="31" t="s">
        <v>819</v>
      </c>
      <c r="D4" s="31" t="s">
        <v>820</v>
      </c>
      <c r="E4" s="33" t="s">
        <v>111</v>
      </c>
      <c r="F4" s="31" t="s">
        <v>15</v>
      </c>
      <c r="G4" s="34">
        <v>1</v>
      </c>
      <c r="H4" s="35">
        <v>7600</v>
      </c>
      <c r="I4" s="35"/>
      <c r="J4" s="35"/>
      <c r="K4" s="35">
        <f t="shared" si="0"/>
        <v>1</v>
      </c>
      <c r="L4" s="35">
        <f t="shared" si="1"/>
        <v>7600</v>
      </c>
      <c r="M4" s="35">
        <v>7600</v>
      </c>
      <c r="N4" s="35">
        <f t="shared" si="2"/>
        <v>0</v>
      </c>
      <c r="O4" s="35">
        <f t="shared" si="3"/>
        <v>0</v>
      </c>
      <c r="P4" s="31" t="s">
        <v>155</v>
      </c>
      <c r="Q4" t="s">
        <v>878</v>
      </c>
      <c r="R4" t="s">
        <v>878</v>
      </c>
      <c r="S4" s="9" t="s">
        <v>879</v>
      </c>
      <c r="T4" s="9" t="s">
        <v>861</v>
      </c>
    </row>
    <row r="5" ht="14.65" customHeight="1" spans="1:20">
      <c r="A5" s="31" t="s">
        <v>821</v>
      </c>
      <c r="B5" s="32" t="s">
        <v>18</v>
      </c>
      <c r="C5" s="31" t="s">
        <v>513</v>
      </c>
      <c r="D5" s="31" t="s">
        <v>514</v>
      </c>
      <c r="E5" s="33" t="s">
        <v>515</v>
      </c>
      <c r="F5" s="31" t="s">
        <v>15</v>
      </c>
      <c r="G5" s="34">
        <v>1</v>
      </c>
      <c r="H5" s="35">
        <v>900</v>
      </c>
      <c r="I5" s="35"/>
      <c r="J5" s="35"/>
      <c r="K5" s="35">
        <f t="shared" si="0"/>
        <v>1</v>
      </c>
      <c r="L5" s="35">
        <f t="shared" si="1"/>
        <v>900</v>
      </c>
      <c r="M5" s="35">
        <v>900</v>
      </c>
      <c r="N5" s="35">
        <f t="shared" si="2"/>
        <v>0</v>
      </c>
      <c r="O5" s="35">
        <f t="shared" si="3"/>
        <v>0</v>
      </c>
      <c r="P5" s="31" t="s">
        <v>516</v>
      </c>
      <c r="Q5" t="s">
        <v>878</v>
      </c>
      <c r="R5" t="s">
        <v>878</v>
      </c>
      <c r="S5" s="9" t="s">
        <v>879</v>
      </c>
      <c r="T5" s="9" t="s">
        <v>861</v>
      </c>
    </row>
    <row r="6" ht="14.65" customHeight="1" spans="1:20">
      <c r="A6" s="31" t="s">
        <v>822</v>
      </c>
      <c r="B6" s="32" t="s">
        <v>18</v>
      </c>
      <c r="C6" s="31" t="s">
        <v>513</v>
      </c>
      <c r="D6" s="31" t="s">
        <v>514</v>
      </c>
      <c r="E6" s="33" t="s">
        <v>515</v>
      </c>
      <c r="F6" s="31" t="s">
        <v>15</v>
      </c>
      <c r="G6" s="34">
        <v>1</v>
      </c>
      <c r="H6" s="35">
        <v>900</v>
      </c>
      <c r="I6" s="35"/>
      <c r="J6" s="35"/>
      <c r="K6" s="35">
        <f t="shared" si="0"/>
        <v>1</v>
      </c>
      <c r="L6" s="35">
        <f t="shared" si="1"/>
        <v>900</v>
      </c>
      <c r="M6" s="35">
        <v>900</v>
      </c>
      <c r="N6" s="35">
        <f t="shared" si="2"/>
        <v>0</v>
      </c>
      <c r="O6" s="35">
        <f t="shared" si="3"/>
        <v>0</v>
      </c>
      <c r="P6" s="31" t="s">
        <v>516</v>
      </c>
      <c r="Q6" t="s">
        <v>878</v>
      </c>
      <c r="R6" t="s">
        <v>878</v>
      </c>
      <c r="S6" s="9" t="s">
        <v>879</v>
      </c>
      <c r="T6" s="9" t="s">
        <v>861</v>
      </c>
    </row>
    <row r="7" ht="14.65" customHeight="1" spans="1:19">
      <c r="A7" s="31" t="s">
        <v>151</v>
      </c>
      <c r="B7" s="32" t="s">
        <v>18</v>
      </c>
      <c r="C7" s="31" t="s">
        <v>152</v>
      </c>
      <c r="D7" s="31" t="s">
        <v>153</v>
      </c>
      <c r="E7" s="33" t="s">
        <v>154</v>
      </c>
      <c r="F7" s="31" t="s">
        <v>14</v>
      </c>
      <c r="G7" s="34">
        <v>1</v>
      </c>
      <c r="H7" s="35">
        <v>1199</v>
      </c>
      <c r="I7" s="35"/>
      <c r="J7" s="35"/>
      <c r="K7" s="35">
        <f t="shared" si="0"/>
        <v>1</v>
      </c>
      <c r="L7" s="35">
        <f t="shared" si="1"/>
        <v>1199</v>
      </c>
      <c r="M7" s="35">
        <v>1199</v>
      </c>
      <c r="N7" s="35">
        <f t="shared" si="2"/>
        <v>0</v>
      </c>
      <c r="O7" s="35">
        <f t="shared" si="3"/>
        <v>0</v>
      </c>
      <c r="P7" s="31" t="s">
        <v>155</v>
      </c>
      <c r="Q7" t="s">
        <v>54</v>
      </c>
      <c r="R7" t="s">
        <v>54</v>
      </c>
      <c r="S7" s="9" t="s">
        <v>877</v>
      </c>
    </row>
    <row r="8" ht="14.65" customHeight="1" spans="1:19">
      <c r="A8" s="31" t="s">
        <v>156</v>
      </c>
      <c r="B8" s="32" t="s">
        <v>18</v>
      </c>
      <c r="C8" s="31" t="s">
        <v>157</v>
      </c>
      <c r="D8" s="31" t="s">
        <v>158</v>
      </c>
      <c r="E8" s="33" t="s">
        <v>159</v>
      </c>
      <c r="F8" s="31" t="s">
        <v>14</v>
      </c>
      <c r="G8" s="34">
        <v>1</v>
      </c>
      <c r="H8" s="35">
        <v>1879</v>
      </c>
      <c r="I8" s="35"/>
      <c r="J8" s="35"/>
      <c r="K8" s="35">
        <f t="shared" si="0"/>
        <v>1</v>
      </c>
      <c r="L8" s="35">
        <f t="shared" si="1"/>
        <v>1879</v>
      </c>
      <c r="M8" s="35">
        <v>1879</v>
      </c>
      <c r="N8" s="35">
        <f t="shared" si="2"/>
        <v>0</v>
      </c>
      <c r="O8" s="35">
        <f t="shared" si="3"/>
        <v>0</v>
      </c>
      <c r="P8" s="31" t="s">
        <v>53</v>
      </c>
      <c r="Q8" t="s">
        <v>54</v>
      </c>
      <c r="R8" t="s">
        <v>54</v>
      </c>
      <c r="S8" s="9" t="s">
        <v>877</v>
      </c>
    </row>
    <row r="9" ht="14.65" customHeight="1" spans="1:19">
      <c r="A9" s="31" t="s">
        <v>160</v>
      </c>
      <c r="B9" s="32" t="s">
        <v>18</v>
      </c>
      <c r="C9" s="31" t="s">
        <v>161</v>
      </c>
      <c r="D9" s="31" t="s">
        <v>162</v>
      </c>
      <c r="E9" s="33" t="s">
        <v>163</v>
      </c>
      <c r="F9" s="31" t="s">
        <v>14</v>
      </c>
      <c r="G9" s="34">
        <v>1</v>
      </c>
      <c r="H9" s="35">
        <v>3980</v>
      </c>
      <c r="I9" s="35"/>
      <c r="J9" s="35"/>
      <c r="K9" s="35">
        <f t="shared" si="0"/>
        <v>1</v>
      </c>
      <c r="L9" s="35">
        <f t="shared" si="1"/>
        <v>3980</v>
      </c>
      <c r="M9" s="35">
        <v>3980</v>
      </c>
      <c r="N9" s="35">
        <f t="shared" si="2"/>
        <v>0</v>
      </c>
      <c r="O9" s="35">
        <f t="shared" si="3"/>
        <v>0</v>
      </c>
      <c r="P9" s="31" t="s">
        <v>53</v>
      </c>
      <c r="Q9" t="s">
        <v>54</v>
      </c>
      <c r="R9" t="s">
        <v>54</v>
      </c>
      <c r="S9" s="9" t="s">
        <v>877</v>
      </c>
    </row>
    <row r="10" ht="14.65" customHeight="1" spans="1:19">
      <c r="A10" s="31" t="s">
        <v>164</v>
      </c>
      <c r="B10" s="32" t="s">
        <v>18</v>
      </c>
      <c r="C10" s="31" t="s">
        <v>161</v>
      </c>
      <c r="D10" s="31" t="s">
        <v>162</v>
      </c>
      <c r="E10" s="33" t="s">
        <v>163</v>
      </c>
      <c r="F10" s="31" t="s">
        <v>14</v>
      </c>
      <c r="G10" s="34">
        <v>1</v>
      </c>
      <c r="H10" s="35">
        <v>3980</v>
      </c>
      <c r="I10" s="35"/>
      <c r="J10" s="35"/>
      <c r="K10" s="35">
        <f t="shared" si="0"/>
        <v>1</v>
      </c>
      <c r="L10" s="35">
        <f t="shared" si="1"/>
        <v>3980</v>
      </c>
      <c r="M10" s="35">
        <v>3980</v>
      </c>
      <c r="N10" s="35">
        <f t="shared" si="2"/>
        <v>0</v>
      </c>
      <c r="O10" s="35">
        <f t="shared" si="3"/>
        <v>0</v>
      </c>
      <c r="P10" s="31" t="s">
        <v>53</v>
      </c>
      <c r="Q10" t="s">
        <v>54</v>
      </c>
      <c r="R10" t="s">
        <v>54</v>
      </c>
      <c r="S10" s="9" t="s">
        <v>877</v>
      </c>
    </row>
    <row r="11" ht="14.65" customHeight="1" spans="1:19">
      <c r="A11" s="31" t="s">
        <v>165</v>
      </c>
      <c r="B11" s="32" t="s">
        <v>18</v>
      </c>
      <c r="C11" s="31" t="s">
        <v>166</v>
      </c>
      <c r="D11" s="31" t="s">
        <v>167</v>
      </c>
      <c r="E11" s="33" t="s">
        <v>168</v>
      </c>
      <c r="F11" s="31" t="s">
        <v>14</v>
      </c>
      <c r="G11" s="34">
        <v>1</v>
      </c>
      <c r="H11" s="35">
        <v>1930</v>
      </c>
      <c r="I11" s="35"/>
      <c r="J11" s="35"/>
      <c r="K11" s="35">
        <f t="shared" si="0"/>
        <v>1</v>
      </c>
      <c r="L11" s="35">
        <f t="shared" si="1"/>
        <v>1930</v>
      </c>
      <c r="M11" s="35">
        <v>1930</v>
      </c>
      <c r="N11" s="35">
        <f t="shared" si="2"/>
        <v>0</v>
      </c>
      <c r="O11" s="35">
        <f t="shared" si="3"/>
        <v>0</v>
      </c>
      <c r="P11" s="31" t="s">
        <v>53</v>
      </c>
      <c r="Q11" t="s">
        <v>54</v>
      </c>
      <c r="R11" t="s">
        <v>54</v>
      </c>
      <c r="S11" s="9" t="s">
        <v>877</v>
      </c>
    </row>
    <row r="12" ht="14.65" customHeight="1" spans="1:19">
      <c r="A12" s="31" t="s">
        <v>169</v>
      </c>
      <c r="B12" s="32" t="s">
        <v>18</v>
      </c>
      <c r="C12" s="31" t="s">
        <v>170</v>
      </c>
      <c r="D12" s="31" t="s">
        <v>171</v>
      </c>
      <c r="E12" s="33" t="s">
        <v>168</v>
      </c>
      <c r="F12" s="31" t="s">
        <v>14</v>
      </c>
      <c r="G12" s="34">
        <v>1</v>
      </c>
      <c r="H12" s="35">
        <v>1650</v>
      </c>
      <c r="I12" s="35"/>
      <c r="J12" s="35"/>
      <c r="K12" s="35">
        <f t="shared" si="0"/>
        <v>1</v>
      </c>
      <c r="L12" s="35">
        <f t="shared" si="1"/>
        <v>1650</v>
      </c>
      <c r="M12" s="35">
        <v>1650</v>
      </c>
      <c r="N12" s="35">
        <f t="shared" si="2"/>
        <v>0</v>
      </c>
      <c r="O12" s="35">
        <f t="shared" si="3"/>
        <v>0</v>
      </c>
      <c r="P12" s="31" t="s">
        <v>53</v>
      </c>
      <c r="Q12" t="s">
        <v>54</v>
      </c>
      <c r="R12" t="s">
        <v>54</v>
      </c>
      <c r="S12" s="9" t="s">
        <v>877</v>
      </c>
    </row>
    <row r="13" ht="14.65" customHeight="1" spans="1:19">
      <c r="A13" s="31" t="s">
        <v>172</v>
      </c>
      <c r="B13" s="32" t="s">
        <v>18</v>
      </c>
      <c r="C13" s="31" t="s">
        <v>170</v>
      </c>
      <c r="D13" s="31" t="s">
        <v>173</v>
      </c>
      <c r="E13" s="33" t="s">
        <v>174</v>
      </c>
      <c r="F13" s="31" t="s">
        <v>14</v>
      </c>
      <c r="G13" s="34">
        <v>1</v>
      </c>
      <c r="H13" s="35">
        <v>1980</v>
      </c>
      <c r="I13" s="35"/>
      <c r="J13" s="35"/>
      <c r="K13" s="35">
        <f t="shared" si="0"/>
        <v>1</v>
      </c>
      <c r="L13" s="35">
        <f t="shared" si="1"/>
        <v>1980</v>
      </c>
      <c r="M13" s="35">
        <v>1980</v>
      </c>
      <c r="N13" s="35">
        <f t="shared" si="2"/>
        <v>0</v>
      </c>
      <c r="O13" s="35">
        <f t="shared" si="3"/>
        <v>0</v>
      </c>
      <c r="P13" s="31" t="s">
        <v>53</v>
      </c>
      <c r="Q13" t="s">
        <v>54</v>
      </c>
      <c r="R13" t="s">
        <v>54</v>
      </c>
      <c r="S13" s="9" t="s">
        <v>877</v>
      </c>
    </row>
    <row r="14" ht="14.65" customHeight="1" spans="1:19">
      <c r="A14" s="31" t="s">
        <v>175</v>
      </c>
      <c r="B14" s="32" t="s">
        <v>18</v>
      </c>
      <c r="C14" s="31" t="s">
        <v>148</v>
      </c>
      <c r="D14" s="31" t="s">
        <v>176</v>
      </c>
      <c r="E14" s="33" t="s">
        <v>177</v>
      </c>
      <c r="F14" s="31" t="s">
        <v>14</v>
      </c>
      <c r="G14" s="34">
        <v>1</v>
      </c>
      <c r="H14" s="35">
        <v>1520</v>
      </c>
      <c r="I14" s="35"/>
      <c r="J14" s="35"/>
      <c r="K14" s="35">
        <f t="shared" si="0"/>
        <v>1</v>
      </c>
      <c r="L14" s="35">
        <f t="shared" si="1"/>
        <v>1520</v>
      </c>
      <c r="M14" s="35">
        <v>1520</v>
      </c>
      <c r="N14" s="35">
        <f t="shared" si="2"/>
        <v>0</v>
      </c>
      <c r="O14" s="35">
        <f t="shared" si="3"/>
        <v>0</v>
      </c>
      <c r="P14" s="31" t="s">
        <v>53</v>
      </c>
      <c r="Q14" t="s">
        <v>54</v>
      </c>
      <c r="R14" t="s">
        <v>54</v>
      </c>
      <c r="S14" s="9" t="s">
        <v>877</v>
      </c>
    </row>
    <row r="15" ht="14.65" customHeight="1" spans="1:19">
      <c r="A15" s="31" t="s">
        <v>178</v>
      </c>
      <c r="B15" s="32" t="s">
        <v>18</v>
      </c>
      <c r="C15" s="31" t="s">
        <v>179</v>
      </c>
      <c r="D15" s="31" t="s">
        <v>180</v>
      </c>
      <c r="E15" s="33" t="s">
        <v>181</v>
      </c>
      <c r="F15" s="31" t="s">
        <v>14</v>
      </c>
      <c r="G15" s="34">
        <v>1</v>
      </c>
      <c r="H15" s="35">
        <v>4260</v>
      </c>
      <c r="I15" s="35"/>
      <c r="J15" s="35"/>
      <c r="K15" s="35">
        <f t="shared" si="0"/>
        <v>1</v>
      </c>
      <c r="L15" s="35">
        <f t="shared" si="1"/>
        <v>4260</v>
      </c>
      <c r="M15" s="35">
        <v>4260</v>
      </c>
      <c r="N15" s="35">
        <f t="shared" si="2"/>
        <v>0</v>
      </c>
      <c r="O15" s="35">
        <f t="shared" si="3"/>
        <v>0</v>
      </c>
      <c r="P15" s="31" t="s">
        <v>53</v>
      </c>
      <c r="Q15" t="s">
        <v>54</v>
      </c>
      <c r="R15" t="s">
        <v>54</v>
      </c>
      <c r="S15" s="9" t="s">
        <v>877</v>
      </c>
    </row>
    <row r="16" ht="14.65" customHeight="1" spans="1:19">
      <c r="A16" s="31" t="s">
        <v>182</v>
      </c>
      <c r="B16" s="32" t="s">
        <v>18</v>
      </c>
      <c r="C16" s="31" t="s">
        <v>183</v>
      </c>
      <c r="D16" s="31" t="s">
        <v>184</v>
      </c>
      <c r="E16" s="33" t="s">
        <v>185</v>
      </c>
      <c r="F16" s="31" t="s">
        <v>14</v>
      </c>
      <c r="G16" s="34">
        <v>1</v>
      </c>
      <c r="H16" s="35">
        <v>6950</v>
      </c>
      <c r="I16" s="35"/>
      <c r="J16" s="35"/>
      <c r="K16" s="35">
        <f t="shared" si="0"/>
        <v>1</v>
      </c>
      <c r="L16" s="35">
        <f t="shared" si="1"/>
        <v>6950</v>
      </c>
      <c r="M16" s="35">
        <v>6950</v>
      </c>
      <c r="N16" s="35">
        <f t="shared" si="2"/>
        <v>0</v>
      </c>
      <c r="O16" s="35">
        <f t="shared" si="3"/>
        <v>0</v>
      </c>
      <c r="P16" s="31" t="s">
        <v>53</v>
      </c>
      <c r="Q16" t="s">
        <v>54</v>
      </c>
      <c r="R16" t="s">
        <v>54</v>
      </c>
      <c r="S16" s="9" t="s">
        <v>877</v>
      </c>
    </row>
    <row r="17" ht="14.65" customHeight="1" spans="1:19">
      <c r="A17" s="31" t="s">
        <v>186</v>
      </c>
      <c r="B17" s="32" t="s">
        <v>18</v>
      </c>
      <c r="C17" s="31" t="s">
        <v>183</v>
      </c>
      <c r="D17" s="31" t="s">
        <v>184</v>
      </c>
      <c r="E17" s="33" t="s">
        <v>185</v>
      </c>
      <c r="F17" s="31" t="s">
        <v>14</v>
      </c>
      <c r="G17" s="34">
        <v>1</v>
      </c>
      <c r="H17" s="35">
        <v>6950</v>
      </c>
      <c r="I17" s="35"/>
      <c r="J17" s="35"/>
      <c r="K17" s="35">
        <f t="shared" si="0"/>
        <v>1</v>
      </c>
      <c r="L17" s="35">
        <f t="shared" si="1"/>
        <v>6950</v>
      </c>
      <c r="M17" s="35">
        <v>6950</v>
      </c>
      <c r="N17" s="35">
        <f t="shared" si="2"/>
        <v>0</v>
      </c>
      <c r="O17" s="35">
        <f t="shared" si="3"/>
        <v>0</v>
      </c>
      <c r="P17" s="31" t="s">
        <v>53</v>
      </c>
      <c r="Q17" t="s">
        <v>54</v>
      </c>
      <c r="R17" t="s">
        <v>54</v>
      </c>
      <c r="S17" s="9" t="s">
        <v>877</v>
      </c>
    </row>
    <row r="18" ht="14.65" customHeight="1" spans="1:19">
      <c r="A18" s="31" t="s">
        <v>187</v>
      </c>
      <c r="B18" s="32" t="s">
        <v>18</v>
      </c>
      <c r="C18" s="31" t="s">
        <v>183</v>
      </c>
      <c r="D18" s="31" t="s">
        <v>184</v>
      </c>
      <c r="E18" s="33" t="s">
        <v>185</v>
      </c>
      <c r="F18" s="31" t="s">
        <v>14</v>
      </c>
      <c r="G18" s="34">
        <v>1</v>
      </c>
      <c r="H18" s="35">
        <v>6950</v>
      </c>
      <c r="I18" s="35"/>
      <c r="J18" s="35"/>
      <c r="K18" s="35">
        <f t="shared" si="0"/>
        <v>1</v>
      </c>
      <c r="L18" s="35">
        <f t="shared" si="1"/>
        <v>6950</v>
      </c>
      <c r="M18" s="35">
        <v>6950</v>
      </c>
      <c r="N18" s="35">
        <f t="shared" si="2"/>
        <v>0</v>
      </c>
      <c r="O18" s="35">
        <f t="shared" si="3"/>
        <v>0</v>
      </c>
      <c r="P18" s="31" t="s">
        <v>53</v>
      </c>
      <c r="Q18" t="s">
        <v>54</v>
      </c>
      <c r="R18" t="s">
        <v>54</v>
      </c>
      <c r="S18" s="9" t="s">
        <v>877</v>
      </c>
    </row>
    <row r="19" ht="14.65" customHeight="1" spans="1:19">
      <c r="A19" s="31" t="s">
        <v>188</v>
      </c>
      <c r="B19" s="32" t="s">
        <v>18</v>
      </c>
      <c r="C19" s="31" t="s">
        <v>183</v>
      </c>
      <c r="D19" s="31" t="s">
        <v>184</v>
      </c>
      <c r="E19" s="33" t="s">
        <v>185</v>
      </c>
      <c r="F19" s="31" t="s">
        <v>14</v>
      </c>
      <c r="G19" s="34">
        <v>1</v>
      </c>
      <c r="H19" s="35">
        <v>6950</v>
      </c>
      <c r="I19" s="35"/>
      <c r="J19" s="35"/>
      <c r="K19" s="35">
        <f t="shared" si="0"/>
        <v>1</v>
      </c>
      <c r="L19" s="35">
        <f t="shared" si="1"/>
        <v>6950</v>
      </c>
      <c r="M19" s="35">
        <v>6950</v>
      </c>
      <c r="N19" s="35">
        <f t="shared" si="2"/>
        <v>0</v>
      </c>
      <c r="O19" s="35">
        <f t="shared" si="3"/>
        <v>0</v>
      </c>
      <c r="P19" s="31" t="s">
        <v>53</v>
      </c>
      <c r="Q19" t="s">
        <v>54</v>
      </c>
      <c r="R19" t="s">
        <v>54</v>
      </c>
      <c r="S19" s="9" t="s">
        <v>877</v>
      </c>
    </row>
    <row r="20" ht="14.65" customHeight="1" spans="1:19">
      <c r="A20" s="31" t="s">
        <v>189</v>
      </c>
      <c r="B20" s="32" t="s">
        <v>18</v>
      </c>
      <c r="C20" s="31" t="s">
        <v>183</v>
      </c>
      <c r="D20" s="31" t="s">
        <v>184</v>
      </c>
      <c r="E20" s="33" t="s">
        <v>185</v>
      </c>
      <c r="F20" s="31" t="s">
        <v>14</v>
      </c>
      <c r="G20" s="34">
        <v>1</v>
      </c>
      <c r="H20" s="35">
        <v>6950</v>
      </c>
      <c r="I20" s="35"/>
      <c r="J20" s="35"/>
      <c r="K20" s="35">
        <f t="shared" si="0"/>
        <v>1</v>
      </c>
      <c r="L20" s="35">
        <f t="shared" si="1"/>
        <v>6950</v>
      </c>
      <c r="M20" s="35">
        <v>6950</v>
      </c>
      <c r="N20" s="35">
        <f t="shared" si="2"/>
        <v>0</v>
      </c>
      <c r="O20" s="35">
        <f t="shared" si="3"/>
        <v>0</v>
      </c>
      <c r="P20" s="31" t="s">
        <v>53</v>
      </c>
      <c r="Q20" t="s">
        <v>54</v>
      </c>
      <c r="R20" t="s">
        <v>54</v>
      </c>
      <c r="S20" s="9" t="s">
        <v>877</v>
      </c>
    </row>
    <row r="21" ht="14.65" customHeight="1" spans="1:19">
      <c r="A21" s="31" t="s">
        <v>190</v>
      </c>
      <c r="B21" s="32" t="s">
        <v>18</v>
      </c>
      <c r="C21" s="31" t="s">
        <v>191</v>
      </c>
      <c r="D21" s="31" t="s">
        <v>192</v>
      </c>
      <c r="E21" s="33" t="s">
        <v>193</v>
      </c>
      <c r="F21" s="31" t="s">
        <v>14</v>
      </c>
      <c r="G21" s="34">
        <v>1</v>
      </c>
      <c r="H21" s="35">
        <v>4800</v>
      </c>
      <c r="I21" s="35"/>
      <c r="J21" s="35"/>
      <c r="K21" s="35">
        <f t="shared" si="0"/>
        <v>1</v>
      </c>
      <c r="L21" s="35">
        <f t="shared" si="1"/>
        <v>4800</v>
      </c>
      <c r="M21" s="35">
        <v>4800</v>
      </c>
      <c r="N21" s="35">
        <f t="shared" si="2"/>
        <v>0</v>
      </c>
      <c r="O21" s="35">
        <f t="shared" si="3"/>
        <v>0</v>
      </c>
      <c r="P21" s="31" t="s">
        <v>53</v>
      </c>
      <c r="Q21" t="s">
        <v>54</v>
      </c>
      <c r="R21" t="s">
        <v>54</v>
      </c>
      <c r="S21" s="9" t="s">
        <v>877</v>
      </c>
    </row>
    <row r="22" ht="14.65" customHeight="1" spans="1:19">
      <c r="A22" s="31" t="s">
        <v>194</v>
      </c>
      <c r="B22" s="32" t="s">
        <v>18</v>
      </c>
      <c r="C22" s="31" t="s">
        <v>195</v>
      </c>
      <c r="D22" s="31" t="s">
        <v>196</v>
      </c>
      <c r="E22" s="33" t="s">
        <v>197</v>
      </c>
      <c r="F22" s="31" t="s">
        <v>14</v>
      </c>
      <c r="G22" s="34">
        <v>1</v>
      </c>
      <c r="H22" s="35">
        <v>16000</v>
      </c>
      <c r="I22" s="35"/>
      <c r="J22" s="35"/>
      <c r="K22" s="35">
        <f t="shared" si="0"/>
        <v>1</v>
      </c>
      <c r="L22" s="35">
        <f t="shared" si="1"/>
        <v>16000</v>
      </c>
      <c r="M22" s="35">
        <v>16000</v>
      </c>
      <c r="N22" s="35">
        <f t="shared" si="2"/>
        <v>0</v>
      </c>
      <c r="O22" s="35">
        <f t="shared" si="3"/>
        <v>0</v>
      </c>
      <c r="P22" s="31" t="s">
        <v>53</v>
      </c>
      <c r="Q22" t="s">
        <v>54</v>
      </c>
      <c r="R22" t="s">
        <v>54</v>
      </c>
      <c r="S22" s="9" t="s">
        <v>877</v>
      </c>
    </row>
    <row r="23" ht="14.65" customHeight="1" spans="1:19">
      <c r="A23" s="31" t="s">
        <v>198</v>
      </c>
      <c r="B23" s="32" t="s">
        <v>18</v>
      </c>
      <c r="C23" s="31" t="s">
        <v>195</v>
      </c>
      <c r="D23" s="31" t="s">
        <v>196</v>
      </c>
      <c r="E23" s="33" t="s">
        <v>197</v>
      </c>
      <c r="F23" s="31" t="s">
        <v>14</v>
      </c>
      <c r="G23" s="34">
        <v>1</v>
      </c>
      <c r="H23" s="35">
        <v>16000</v>
      </c>
      <c r="I23" s="35"/>
      <c r="J23" s="35"/>
      <c r="K23" s="35">
        <f t="shared" si="0"/>
        <v>1</v>
      </c>
      <c r="L23" s="35">
        <f t="shared" si="1"/>
        <v>16000</v>
      </c>
      <c r="M23" s="35">
        <v>16000</v>
      </c>
      <c r="N23" s="35">
        <f t="shared" si="2"/>
        <v>0</v>
      </c>
      <c r="O23" s="35">
        <f t="shared" si="3"/>
        <v>0</v>
      </c>
      <c r="P23" s="31" t="s">
        <v>53</v>
      </c>
      <c r="Q23" t="s">
        <v>54</v>
      </c>
      <c r="R23" t="s">
        <v>54</v>
      </c>
      <c r="S23" s="9" t="s">
        <v>877</v>
      </c>
    </row>
    <row r="24" ht="14.65" customHeight="1" spans="1:19">
      <c r="A24" s="31" t="s">
        <v>199</v>
      </c>
      <c r="B24" s="32" t="s">
        <v>18</v>
      </c>
      <c r="C24" s="31" t="s">
        <v>195</v>
      </c>
      <c r="D24" s="31" t="s">
        <v>196</v>
      </c>
      <c r="E24" s="33" t="s">
        <v>197</v>
      </c>
      <c r="F24" s="31" t="s">
        <v>14</v>
      </c>
      <c r="G24" s="34">
        <v>1</v>
      </c>
      <c r="H24" s="35">
        <v>16000</v>
      </c>
      <c r="I24" s="35"/>
      <c r="J24" s="35"/>
      <c r="K24" s="35">
        <f t="shared" si="0"/>
        <v>1</v>
      </c>
      <c r="L24" s="35">
        <f t="shared" si="1"/>
        <v>16000</v>
      </c>
      <c r="M24" s="35">
        <v>16000</v>
      </c>
      <c r="N24" s="35">
        <f t="shared" si="2"/>
        <v>0</v>
      </c>
      <c r="O24" s="35">
        <f t="shared" si="3"/>
        <v>0</v>
      </c>
      <c r="P24" s="31" t="s">
        <v>53</v>
      </c>
      <c r="Q24" t="s">
        <v>54</v>
      </c>
      <c r="R24" t="s">
        <v>54</v>
      </c>
      <c r="S24" s="9" t="s">
        <v>877</v>
      </c>
    </row>
    <row r="25" ht="14.65" customHeight="1" spans="1:19">
      <c r="A25" s="31" t="s">
        <v>200</v>
      </c>
      <c r="B25" s="32" t="s">
        <v>18</v>
      </c>
      <c r="C25" s="31" t="s">
        <v>195</v>
      </c>
      <c r="D25" s="31" t="s">
        <v>196</v>
      </c>
      <c r="E25" s="33" t="s">
        <v>197</v>
      </c>
      <c r="F25" s="31" t="s">
        <v>14</v>
      </c>
      <c r="G25" s="34">
        <v>1</v>
      </c>
      <c r="H25" s="35">
        <v>16000</v>
      </c>
      <c r="I25" s="35"/>
      <c r="J25" s="35"/>
      <c r="K25" s="35">
        <f t="shared" si="0"/>
        <v>1</v>
      </c>
      <c r="L25" s="35">
        <f t="shared" si="1"/>
        <v>16000</v>
      </c>
      <c r="M25" s="35">
        <v>16000</v>
      </c>
      <c r="N25" s="35">
        <f t="shared" si="2"/>
        <v>0</v>
      </c>
      <c r="O25" s="35">
        <f t="shared" si="3"/>
        <v>0</v>
      </c>
      <c r="P25" s="31" t="s">
        <v>53</v>
      </c>
      <c r="Q25" t="s">
        <v>54</v>
      </c>
      <c r="R25" t="s">
        <v>54</v>
      </c>
      <c r="S25" s="9" t="s">
        <v>877</v>
      </c>
    </row>
    <row r="26" ht="14.65" customHeight="1" spans="1:19">
      <c r="A26" s="31" t="s">
        <v>201</v>
      </c>
      <c r="B26" s="32" t="s">
        <v>18</v>
      </c>
      <c r="C26" s="31" t="s">
        <v>195</v>
      </c>
      <c r="D26" s="31" t="s">
        <v>196</v>
      </c>
      <c r="E26" s="33" t="s">
        <v>197</v>
      </c>
      <c r="F26" s="31" t="s">
        <v>14</v>
      </c>
      <c r="G26" s="34">
        <v>1</v>
      </c>
      <c r="H26" s="35">
        <v>16000</v>
      </c>
      <c r="I26" s="35"/>
      <c r="J26" s="35"/>
      <c r="K26" s="35">
        <f t="shared" si="0"/>
        <v>1</v>
      </c>
      <c r="L26" s="35">
        <f t="shared" si="1"/>
        <v>16000</v>
      </c>
      <c r="M26" s="35">
        <v>16000</v>
      </c>
      <c r="N26" s="35">
        <f t="shared" si="2"/>
        <v>0</v>
      </c>
      <c r="O26" s="35">
        <f t="shared" si="3"/>
        <v>0</v>
      </c>
      <c r="P26" s="31" t="s">
        <v>53</v>
      </c>
      <c r="Q26" t="s">
        <v>54</v>
      </c>
      <c r="R26" t="s">
        <v>54</v>
      </c>
      <c r="S26" s="9" t="s">
        <v>877</v>
      </c>
    </row>
    <row r="27" ht="14.65" customHeight="1" spans="1:19">
      <c r="A27" s="31" t="s">
        <v>202</v>
      </c>
      <c r="B27" s="32" t="s">
        <v>18</v>
      </c>
      <c r="C27" s="31" t="s">
        <v>195</v>
      </c>
      <c r="D27" s="31" t="s">
        <v>196</v>
      </c>
      <c r="E27" s="33" t="s">
        <v>197</v>
      </c>
      <c r="F27" s="31" t="s">
        <v>14</v>
      </c>
      <c r="G27" s="34">
        <v>1</v>
      </c>
      <c r="H27" s="35">
        <v>16000</v>
      </c>
      <c r="I27" s="35"/>
      <c r="J27" s="35"/>
      <c r="K27" s="35">
        <f t="shared" si="0"/>
        <v>1</v>
      </c>
      <c r="L27" s="35">
        <f t="shared" si="1"/>
        <v>16000</v>
      </c>
      <c r="M27" s="35">
        <v>16000</v>
      </c>
      <c r="N27" s="35">
        <f t="shared" si="2"/>
        <v>0</v>
      </c>
      <c r="O27" s="35">
        <f t="shared" si="3"/>
        <v>0</v>
      </c>
      <c r="P27" s="31" t="s">
        <v>53</v>
      </c>
      <c r="Q27" t="s">
        <v>54</v>
      </c>
      <c r="R27" t="s">
        <v>54</v>
      </c>
      <c r="S27" s="9" t="s">
        <v>877</v>
      </c>
    </row>
    <row r="28" ht="14.65" customHeight="1" spans="1:19">
      <c r="A28" s="31" t="s">
        <v>203</v>
      </c>
      <c r="B28" s="32" t="s">
        <v>18</v>
      </c>
      <c r="C28" s="31" t="s">
        <v>204</v>
      </c>
      <c r="D28" s="31" t="s">
        <v>205</v>
      </c>
      <c r="E28" s="33" t="s">
        <v>206</v>
      </c>
      <c r="F28" s="31" t="s">
        <v>14</v>
      </c>
      <c r="G28" s="34">
        <v>1</v>
      </c>
      <c r="H28" s="35">
        <v>2100</v>
      </c>
      <c r="I28" s="35"/>
      <c r="J28" s="35"/>
      <c r="K28" s="35">
        <f t="shared" si="0"/>
        <v>1</v>
      </c>
      <c r="L28" s="35">
        <f t="shared" si="1"/>
        <v>2100</v>
      </c>
      <c r="M28" s="35">
        <v>2100</v>
      </c>
      <c r="N28" s="35">
        <f t="shared" si="2"/>
        <v>0</v>
      </c>
      <c r="O28" s="35">
        <f t="shared" si="3"/>
        <v>0</v>
      </c>
      <c r="P28" s="31" t="s">
        <v>53</v>
      </c>
      <c r="Q28" t="s">
        <v>54</v>
      </c>
      <c r="R28" t="s">
        <v>54</v>
      </c>
      <c r="S28" s="9" t="s">
        <v>877</v>
      </c>
    </row>
    <row r="29" ht="14.65" customHeight="1" spans="1:19">
      <c r="A29" s="31" t="s">
        <v>207</v>
      </c>
      <c r="B29" s="32" t="s">
        <v>18</v>
      </c>
      <c r="C29" s="31" t="s">
        <v>208</v>
      </c>
      <c r="D29" s="31" t="s">
        <v>209</v>
      </c>
      <c r="E29" s="33" t="s">
        <v>210</v>
      </c>
      <c r="F29" s="31" t="s">
        <v>14</v>
      </c>
      <c r="G29" s="34">
        <v>1</v>
      </c>
      <c r="H29" s="35">
        <v>3650</v>
      </c>
      <c r="I29" s="35"/>
      <c r="J29" s="35"/>
      <c r="K29" s="35">
        <f t="shared" si="0"/>
        <v>1</v>
      </c>
      <c r="L29" s="35">
        <f t="shared" si="1"/>
        <v>3650</v>
      </c>
      <c r="M29" s="35">
        <v>3650</v>
      </c>
      <c r="N29" s="35">
        <f t="shared" si="2"/>
        <v>0</v>
      </c>
      <c r="O29" s="35">
        <f t="shared" si="3"/>
        <v>0</v>
      </c>
      <c r="P29" s="31" t="s">
        <v>53</v>
      </c>
      <c r="Q29" t="s">
        <v>54</v>
      </c>
      <c r="R29" t="s">
        <v>54</v>
      </c>
      <c r="S29" s="9" t="s">
        <v>877</v>
      </c>
    </row>
    <row r="30" ht="14.65" customHeight="1" spans="1:19">
      <c r="A30" s="31" t="s">
        <v>211</v>
      </c>
      <c r="B30" s="32" t="s">
        <v>18</v>
      </c>
      <c r="C30" s="31" t="s">
        <v>212</v>
      </c>
      <c r="D30" s="31" t="s">
        <v>213</v>
      </c>
      <c r="E30" s="33" t="s">
        <v>210</v>
      </c>
      <c r="F30" s="31" t="s">
        <v>14</v>
      </c>
      <c r="G30" s="34">
        <v>1</v>
      </c>
      <c r="H30" s="35">
        <v>3200</v>
      </c>
      <c r="I30" s="35"/>
      <c r="J30" s="35"/>
      <c r="K30" s="35">
        <f t="shared" si="0"/>
        <v>1</v>
      </c>
      <c r="L30" s="35">
        <f t="shared" si="1"/>
        <v>3200</v>
      </c>
      <c r="M30" s="35">
        <v>3200</v>
      </c>
      <c r="N30" s="35">
        <f t="shared" si="2"/>
        <v>0</v>
      </c>
      <c r="O30" s="35">
        <f t="shared" si="3"/>
        <v>0</v>
      </c>
      <c r="P30" s="31" t="s">
        <v>53</v>
      </c>
      <c r="Q30" t="s">
        <v>54</v>
      </c>
      <c r="R30" t="s">
        <v>54</v>
      </c>
      <c r="S30" s="9" t="s">
        <v>877</v>
      </c>
    </row>
    <row r="31" ht="14.65" customHeight="1" spans="1:19">
      <c r="A31" s="31" t="s">
        <v>214</v>
      </c>
      <c r="B31" s="32" t="s">
        <v>18</v>
      </c>
      <c r="C31" s="31" t="s">
        <v>212</v>
      </c>
      <c r="D31" s="31" t="s">
        <v>213</v>
      </c>
      <c r="E31" s="33" t="s">
        <v>210</v>
      </c>
      <c r="F31" s="31" t="s">
        <v>14</v>
      </c>
      <c r="G31" s="34">
        <v>1</v>
      </c>
      <c r="H31" s="35">
        <v>3200</v>
      </c>
      <c r="I31" s="35"/>
      <c r="J31" s="35"/>
      <c r="K31" s="35">
        <f t="shared" si="0"/>
        <v>1</v>
      </c>
      <c r="L31" s="35">
        <f t="shared" si="1"/>
        <v>3200</v>
      </c>
      <c r="M31" s="35">
        <v>3200</v>
      </c>
      <c r="N31" s="35">
        <f t="shared" si="2"/>
        <v>0</v>
      </c>
      <c r="O31" s="35">
        <f t="shared" si="3"/>
        <v>0</v>
      </c>
      <c r="P31" s="31" t="s">
        <v>53</v>
      </c>
      <c r="Q31" t="s">
        <v>54</v>
      </c>
      <c r="R31" t="s">
        <v>54</v>
      </c>
      <c r="S31" s="9" t="s">
        <v>877</v>
      </c>
    </row>
    <row r="32" ht="14.65" customHeight="1" spans="1:19">
      <c r="A32" s="31" t="s">
        <v>215</v>
      </c>
      <c r="B32" s="32" t="s">
        <v>18</v>
      </c>
      <c r="C32" s="31" t="s">
        <v>216</v>
      </c>
      <c r="D32" s="31" t="s">
        <v>217</v>
      </c>
      <c r="E32" s="33" t="s">
        <v>218</v>
      </c>
      <c r="F32" s="31" t="s">
        <v>14</v>
      </c>
      <c r="G32" s="34">
        <v>1</v>
      </c>
      <c r="H32" s="35">
        <v>1800</v>
      </c>
      <c r="I32" s="35"/>
      <c r="J32" s="35"/>
      <c r="K32" s="35">
        <f t="shared" si="0"/>
        <v>1</v>
      </c>
      <c r="L32" s="35">
        <f t="shared" si="1"/>
        <v>1800</v>
      </c>
      <c r="M32" s="35">
        <v>1800</v>
      </c>
      <c r="N32" s="35">
        <f t="shared" si="2"/>
        <v>0</v>
      </c>
      <c r="O32" s="35">
        <f t="shared" si="3"/>
        <v>0</v>
      </c>
      <c r="P32" s="31" t="s">
        <v>53</v>
      </c>
      <c r="Q32" t="s">
        <v>54</v>
      </c>
      <c r="R32" t="s">
        <v>54</v>
      </c>
      <c r="S32" s="9" t="s">
        <v>877</v>
      </c>
    </row>
    <row r="33" ht="14.65" customHeight="1" spans="1:19">
      <c r="A33" s="31" t="s">
        <v>219</v>
      </c>
      <c r="B33" s="32" t="s">
        <v>18</v>
      </c>
      <c r="C33" s="31" t="s">
        <v>216</v>
      </c>
      <c r="D33" s="31" t="s">
        <v>217</v>
      </c>
      <c r="E33" s="33" t="s">
        <v>218</v>
      </c>
      <c r="F33" s="31" t="s">
        <v>14</v>
      </c>
      <c r="G33" s="34">
        <v>1</v>
      </c>
      <c r="H33" s="35">
        <v>1800</v>
      </c>
      <c r="I33" s="35"/>
      <c r="J33" s="35"/>
      <c r="K33" s="35">
        <f t="shared" si="0"/>
        <v>1</v>
      </c>
      <c r="L33" s="35">
        <f t="shared" si="1"/>
        <v>1800</v>
      </c>
      <c r="M33" s="35">
        <v>1800</v>
      </c>
      <c r="N33" s="35">
        <f t="shared" si="2"/>
        <v>0</v>
      </c>
      <c r="O33" s="35">
        <f t="shared" si="3"/>
        <v>0</v>
      </c>
      <c r="P33" s="31" t="s">
        <v>53</v>
      </c>
      <c r="Q33" t="s">
        <v>54</v>
      </c>
      <c r="R33" t="s">
        <v>54</v>
      </c>
      <c r="S33" s="9" t="s">
        <v>877</v>
      </c>
    </row>
    <row r="34" ht="14.65" customHeight="1" spans="1:19">
      <c r="A34" s="31" t="s">
        <v>220</v>
      </c>
      <c r="B34" s="32" t="s">
        <v>18</v>
      </c>
      <c r="C34" s="31" t="s">
        <v>221</v>
      </c>
      <c r="D34" s="31" t="s">
        <v>222</v>
      </c>
      <c r="E34" s="33" t="s">
        <v>223</v>
      </c>
      <c r="F34" s="31" t="s">
        <v>14</v>
      </c>
      <c r="G34" s="34">
        <v>1</v>
      </c>
      <c r="H34" s="35">
        <v>2583</v>
      </c>
      <c r="I34" s="35"/>
      <c r="J34" s="35"/>
      <c r="K34" s="35">
        <f t="shared" si="0"/>
        <v>1</v>
      </c>
      <c r="L34" s="35">
        <f t="shared" si="1"/>
        <v>2583</v>
      </c>
      <c r="M34" s="35">
        <v>2583</v>
      </c>
      <c r="N34" s="35">
        <f t="shared" si="2"/>
        <v>0</v>
      </c>
      <c r="O34" s="35">
        <f t="shared" si="3"/>
        <v>0</v>
      </c>
      <c r="P34" s="31" t="s">
        <v>53</v>
      </c>
      <c r="Q34" t="s">
        <v>54</v>
      </c>
      <c r="R34" t="s">
        <v>54</v>
      </c>
      <c r="S34" s="9" t="s">
        <v>877</v>
      </c>
    </row>
    <row r="35" ht="14.65" customHeight="1" spans="1:19">
      <c r="A35" s="31" t="s">
        <v>224</v>
      </c>
      <c r="B35" s="32" t="s">
        <v>18</v>
      </c>
      <c r="C35" s="31" t="s">
        <v>221</v>
      </c>
      <c r="D35" s="31" t="s">
        <v>222</v>
      </c>
      <c r="E35" s="33" t="s">
        <v>223</v>
      </c>
      <c r="F35" s="31" t="s">
        <v>14</v>
      </c>
      <c r="G35" s="34">
        <v>1</v>
      </c>
      <c r="H35" s="35">
        <v>2583</v>
      </c>
      <c r="I35" s="35"/>
      <c r="J35" s="35"/>
      <c r="K35" s="35">
        <f t="shared" si="0"/>
        <v>1</v>
      </c>
      <c r="L35" s="35">
        <f t="shared" si="1"/>
        <v>2583</v>
      </c>
      <c r="M35" s="35">
        <v>2583</v>
      </c>
      <c r="N35" s="35">
        <f t="shared" si="2"/>
        <v>0</v>
      </c>
      <c r="O35" s="35">
        <f t="shared" si="3"/>
        <v>0</v>
      </c>
      <c r="P35" s="31" t="s">
        <v>53</v>
      </c>
      <c r="Q35" t="s">
        <v>54</v>
      </c>
      <c r="R35" t="s">
        <v>54</v>
      </c>
      <c r="S35" s="9" t="s">
        <v>877</v>
      </c>
    </row>
    <row r="36" ht="14.65" customHeight="1" spans="1:19">
      <c r="A36" s="31" t="s">
        <v>225</v>
      </c>
      <c r="B36" s="32" t="s">
        <v>18</v>
      </c>
      <c r="C36" s="31" t="s">
        <v>221</v>
      </c>
      <c r="D36" s="31" t="s">
        <v>222</v>
      </c>
      <c r="E36" s="33" t="s">
        <v>223</v>
      </c>
      <c r="F36" s="31" t="s">
        <v>14</v>
      </c>
      <c r="G36" s="34">
        <v>1</v>
      </c>
      <c r="H36" s="35">
        <v>2583</v>
      </c>
      <c r="I36" s="35"/>
      <c r="J36" s="35"/>
      <c r="K36" s="35">
        <f t="shared" si="0"/>
        <v>1</v>
      </c>
      <c r="L36" s="35">
        <f t="shared" si="1"/>
        <v>2583</v>
      </c>
      <c r="M36" s="35">
        <v>2583</v>
      </c>
      <c r="N36" s="35">
        <f t="shared" si="2"/>
        <v>0</v>
      </c>
      <c r="O36" s="35">
        <f t="shared" si="3"/>
        <v>0</v>
      </c>
      <c r="P36" s="31" t="s">
        <v>53</v>
      </c>
      <c r="Q36" t="s">
        <v>54</v>
      </c>
      <c r="R36" t="s">
        <v>54</v>
      </c>
      <c r="S36" s="9" t="s">
        <v>877</v>
      </c>
    </row>
    <row r="37" ht="14.65" customHeight="1" spans="1:19">
      <c r="A37" s="31" t="s">
        <v>226</v>
      </c>
      <c r="B37" s="32" t="s">
        <v>18</v>
      </c>
      <c r="C37" s="31" t="s">
        <v>221</v>
      </c>
      <c r="D37" s="31" t="s">
        <v>222</v>
      </c>
      <c r="E37" s="33" t="s">
        <v>223</v>
      </c>
      <c r="F37" s="31" t="s">
        <v>14</v>
      </c>
      <c r="G37" s="34">
        <v>1</v>
      </c>
      <c r="H37" s="35">
        <v>2583</v>
      </c>
      <c r="I37" s="35"/>
      <c r="J37" s="35"/>
      <c r="K37" s="35">
        <f t="shared" si="0"/>
        <v>1</v>
      </c>
      <c r="L37" s="35">
        <f t="shared" si="1"/>
        <v>2583</v>
      </c>
      <c r="M37" s="35">
        <v>2583</v>
      </c>
      <c r="N37" s="35">
        <f t="shared" si="2"/>
        <v>0</v>
      </c>
      <c r="O37" s="35">
        <f t="shared" si="3"/>
        <v>0</v>
      </c>
      <c r="P37" s="31" t="s">
        <v>53</v>
      </c>
      <c r="Q37" t="s">
        <v>54</v>
      </c>
      <c r="R37" t="s">
        <v>54</v>
      </c>
      <c r="S37" s="9" t="s">
        <v>877</v>
      </c>
    </row>
    <row r="38" ht="14.65" customHeight="1" spans="1:19">
      <c r="A38" s="31" t="s">
        <v>227</v>
      </c>
      <c r="B38" s="32" t="s">
        <v>18</v>
      </c>
      <c r="C38" s="31" t="s">
        <v>221</v>
      </c>
      <c r="D38" s="31" t="s">
        <v>222</v>
      </c>
      <c r="E38" s="33" t="s">
        <v>223</v>
      </c>
      <c r="F38" s="31" t="s">
        <v>14</v>
      </c>
      <c r="G38" s="34">
        <v>1</v>
      </c>
      <c r="H38" s="35">
        <v>2583</v>
      </c>
      <c r="I38" s="35"/>
      <c r="J38" s="35"/>
      <c r="K38" s="35">
        <f t="shared" si="0"/>
        <v>1</v>
      </c>
      <c r="L38" s="35">
        <f t="shared" si="1"/>
        <v>2583</v>
      </c>
      <c r="M38" s="35">
        <v>2583</v>
      </c>
      <c r="N38" s="35">
        <f t="shared" si="2"/>
        <v>0</v>
      </c>
      <c r="O38" s="35">
        <f t="shared" si="3"/>
        <v>0</v>
      </c>
      <c r="P38" s="31" t="s">
        <v>53</v>
      </c>
      <c r="Q38" t="s">
        <v>54</v>
      </c>
      <c r="R38" t="s">
        <v>54</v>
      </c>
      <c r="S38" s="9" t="s">
        <v>877</v>
      </c>
    </row>
    <row r="39" ht="14.65" customHeight="1" spans="1:19">
      <c r="A39" s="31" t="s">
        <v>228</v>
      </c>
      <c r="B39" s="32" t="s">
        <v>18</v>
      </c>
      <c r="C39" s="31" t="s">
        <v>221</v>
      </c>
      <c r="D39" s="31" t="s">
        <v>222</v>
      </c>
      <c r="E39" s="33" t="s">
        <v>223</v>
      </c>
      <c r="F39" s="31" t="s">
        <v>14</v>
      </c>
      <c r="G39" s="34">
        <v>1</v>
      </c>
      <c r="H39" s="35">
        <v>2583</v>
      </c>
      <c r="I39" s="35"/>
      <c r="J39" s="35"/>
      <c r="K39" s="35">
        <f t="shared" si="0"/>
        <v>1</v>
      </c>
      <c r="L39" s="35">
        <f t="shared" si="1"/>
        <v>2583</v>
      </c>
      <c r="M39" s="35">
        <v>2583</v>
      </c>
      <c r="N39" s="35">
        <f t="shared" si="2"/>
        <v>0</v>
      </c>
      <c r="O39" s="35">
        <f t="shared" si="3"/>
        <v>0</v>
      </c>
      <c r="P39" s="31" t="s">
        <v>53</v>
      </c>
      <c r="Q39" t="s">
        <v>54</v>
      </c>
      <c r="R39" t="s">
        <v>54</v>
      </c>
      <c r="S39" s="9" t="s">
        <v>877</v>
      </c>
    </row>
    <row r="40" ht="14.65" customHeight="1" spans="1:19">
      <c r="A40" s="31" t="s">
        <v>229</v>
      </c>
      <c r="B40" s="32" t="s">
        <v>18</v>
      </c>
      <c r="C40" s="31" t="s">
        <v>221</v>
      </c>
      <c r="D40" s="31" t="s">
        <v>222</v>
      </c>
      <c r="E40" s="33" t="s">
        <v>223</v>
      </c>
      <c r="F40" s="31" t="s">
        <v>14</v>
      </c>
      <c r="G40" s="34">
        <v>1</v>
      </c>
      <c r="H40" s="35">
        <v>2583</v>
      </c>
      <c r="I40" s="35"/>
      <c r="J40" s="35"/>
      <c r="K40" s="35">
        <f t="shared" si="0"/>
        <v>1</v>
      </c>
      <c r="L40" s="35">
        <f t="shared" si="1"/>
        <v>2583</v>
      </c>
      <c r="M40" s="35">
        <v>2583</v>
      </c>
      <c r="N40" s="35">
        <f t="shared" si="2"/>
        <v>0</v>
      </c>
      <c r="O40" s="35">
        <f t="shared" si="3"/>
        <v>0</v>
      </c>
      <c r="P40" s="31" t="s">
        <v>53</v>
      </c>
      <c r="Q40" t="s">
        <v>54</v>
      </c>
      <c r="R40" t="s">
        <v>54</v>
      </c>
      <c r="S40" s="9" t="s">
        <v>877</v>
      </c>
    </row>
    <row r="41" ht="14.65" customHeight="1" spans="1:19">
      <c r="A41" s="31" t="s">
        <v>230</v>
      </c>
      <c r="B41" s="32" t="s">
        <v>18</v>
      </c>
      <c r="C41" s="31" t="s">
        <v>221</v>
      </c>
      <c r="D41" s="31" t="s">
        <v>222</v>
      </c>
      <c r="E41" s="33" t="s">
        <v>223</v>
      </c>
      <c r="F41" s="31" t="s">
        <v>14</v>
      </c>
      <c r="G41" s="34">
        <v>1</v>
      </c>
      <c r="H41" s="35">
        <v>2583</v>
      </c>
      <c r="I41" s="35"/>
      <c r="J41" s="35"/>
      <c r="K41" s="35">
        <f t="shared" ref="K41:K104" si="4">G41+I41</f>
        <v>1</v>
      </c>
      <c r="L41" s="35">
        <f t="shared" ref="L41:L104" si="5">H41+J41</f>
        <v>2583</v>
      </c>
      <c r="M41" s="35">
        <v>2583</v>
      </c>
      <c r="N41" s="35">
        <f t="shared" ref="N41:N104" si="6">H41-M41</f>
        <v>0</v>
      </c>
      <c r="O41" s="35">
        <f t="shared" ref="O41:O104" si="7">N41</f>
        <v>0</v>
      </c>
      <c r="P41" s="31" t="s">
        <v>53</v>
      </c>
      <c r="Q41" t="s">
        <v>54</v>
      </c>
      <c r="R41" t="s">
        <v>54</v>
      </c>
      <c r="S41" s="9" t="s">
        <v>877</v>
      </c>
    </row>
    <row r="42" ht="14.65" customHeight="1" spans="1:19">
      <c r="A42" s="31" t="s">
        <v>231</v>
      </c>
      <c r="B42" s="32" t="s">
        <v>18</v>
      </c>
      <c r="C42" s="31" t="s">
        <v>221</v>
      </c>
      <c r="D42" s="31" t="s">
        <v>222</v>
      </c>
      <c r="E42" s="33" t="s">
        <v>223</v>
      </c>
      <c r="F42" s="31" t="s">
        <v>14</v>
      </c>
      <c r="G42" s="34">
        <v>1</v>
      </c>
      <c r="H42" s="35">
        <v>2583</v>
      </c>
      <c r="I42" s="35"/>
      <c r="J42" s="35"/>
      <c r="K42" s="35">
        <f t="shared" si="4"/>
        <v>1</v>
      </c>
      <c r="L42" s="35">
        <f t="shared" si="5"/>
        <v>2583</v>
      </c>
      <c r="M42" s="35">
        <v>2583</v>
      </c>
      <c r="N42" s="35">
        <f t="shared" si="6"/>
        <v>0</v>
      </c>
      <c r="O42" s="35">
        <f t="shared" si="7"/>
        <v>0</v>
      </c>
      <c r="P42" s="31" t="s">
        <v>53</v>
      </c>
      <c r="Q42" t="s">
        <v>54</v>
      </c>
      <c r="R42" t="s">
        <v>54</v>
      </c>
      <c r="S42" s="9" t="s">
        <v>877</v>
      </c>
    </row>
    <row r="43" ht="14.65" customHeight="1" spans="1:19">
      <c r="A43" s="31" t="s">
        <v>232</v>
      </c>
      <c r="B43" s="32" t="s">
        <v>18</v>
      </c>
      <c r="C43" s="31" t="s">
        <v>233</v>
      </c>
      <c r="D43" s="31" t="s">
        <v>234</v>
      </c>
      <c r="E43" s="33" t="s">
        <v>223</v>
      </c>
      <c r="F43" s="31" t="s">
        <v>14</v>
      </c>
      <c r="G43" s="34">
        <v>1</v>
      </c>
      <c r="H43" s="35">
        <v>355</v>
      </c>
      <c r="I43" s="35"/>
      <c r="J43" s="35"/>
      <c r="K43" s="35">
        <f t="shared" si="4"/>
        <v>1</v>
      </c>
      <c r="L43" s="35">
        <f t="shared" si="5"/>
        <v>355</v>
      </c>
      <c r="M43" s="35">
        <v>355</v>
      </c>
      <c r="N43" s="35">
        <f t="shared" si="6"/>
        <v>0</v>
      </c>
      <c r="O43" s="35">
        <f t="shared" si="7"/>
        <v>0</v>
      </c>
      <c r="P43" s="31" t="s">
        <v>53</v>
      </c>
      <c r="Q43" t="s">
        <v>54</v>
      </c>
      <c r="R43" t="s">
        <v>54</v>
      </c>
      <c r="S43" s="9" t="s">
        <v>877</v>
      </c>
    </row>
    <row r="44" ht="14.65" customHeight="1" spans="1:19">
      <c r="A44" s="31" t="s">
        <v>235</v>
      </c>
      <c r="B44" s="32" t="s">
        <v>18</v>
      </c>
      <c r="C44" s="31" t="s">
        <v>233</v>
      </c>
      <c r="D44" s="31" t="s">
        <v>234</v>
      </c>
      <c r="E44" s="33" t="s">
        <v>223</v>
      </c>
      <c r="F44" s="31" t="s">
        <v>14</v>
      </c>
      <c r="G44" s="34">
        <v>1</v>
      </c>
      <c r="H44" s="35">
        <v>355</v>
      </c>
      <c r="I44" s="35"/>
      <c r="J44" s="35"/>
      <c r="K44" s="35">
        <f t="shared" si="4"/>
        <v>1</v>
      </c>
      <c r="L44" s="35">
        <f t="shared" si="5"/>
        <v>355</v>
      </c>
      <c r="M44" s="35">
        <v>355</v>
      </c>
      <c r="N44" s="35">
        <f t="shared" si="6"/>
        <v>0</v>
      </c>
      <c r="O44" s="35">
        <f t="shared" si="7"/>
        <v>0</v>
      </c>
      <c r="P44" s="31" t="s">
        <v>53</v>
      </c>
      <c r="Q44" t="s">
        <v>54</v>
      </c>
      <c r="R44" t="s">
        <v>54</v>
      </c>
      <c r="S44" s="9" t="s">
        <v>877</v>
      </c>
    </row>
    <row r="45" ht="14.65" customHeight="1" spans="1:19">
      <c r="A45" s="31" t="s">
        <v>236</v>
      </c>
      <c r="B45" s="32" t="s">
        <v>18</v>
      </c>
      <c r="C45" s="31" t="s">
        <v>233</v>
      </c>
      <c r="D45" s="31" t="s">
        <v>234</v>
      </c>
      <c r="E45" s="33" t="s">
        <v>223</v>
      </c>
      <c r="F45" s="31" t="s">
        <v>14</v>
      </c>
      <c r="G45" s="34">
        <v>1</v>
      </c>
      <c r="H45" s="35">
        <v>355</v>
      </c>
      <c r="I45" s="35"/>
      <c r="J45" s="35"/>
      <c r="K45" s="35">
        <f t="shared" si="4"/>
        <v>1</v>
      </c>
      <c r="L45" s="35">
        <f t="shared" si="5"/>
        <v>355</v>
      </c>
      <c r="M45" s="35">
        <v>355</v>
      </c>
      <c r="N45" s="35">
        <f t="shared" si="6"/>
        <v>0</v>
      </c>
      <c r="O45" s="35">
        <f t="shared" si="7"/>
        <v>0</v>
      </c>
      <c r="P45" s="31" t="s">
        <v>53</v>
      </c>
      <c r="Q45" t="s">
        <v>54</v>
      </c>
      <c r="R45" t="s">
        <v>54</v>
      </c>
      <c r="S45" s="9" t="s">
        <v>877</v>
      </c>
    </row>
    <row r="46" ht="14.65" customHeight="1" spans="1:19">
      <c r="A46" s="31" t="s">
        <v>237</v>
      </c>
      <c r="B46" s="32" t="s">
        <v>18</v>
      </c>
      <c r="C46" s="31" t="s">
        <v>233</v>
      </c>
      <c r="D46" s="31" t="s">
        <v>234</v>
      </c>
      <c r="E46" s="33" t="s">
        <v>223</v>
      </c>
      <c r="F46" s="31" t="s">
        <v>14</v>
      </c>
      <c r="G46" s="34">
        <v>1</v>
      </c>
      <c r="H46" s="35">
        <v>355</v>
      </c>
      <c r="I46" s="35"/>
      <c r="J46" s="35"/>
      <c r="K46" s="35">
        <f t="shared" si="4"/>
        <v>1</v>
      </c>
      <c r="L46" s="35">
        <f t="shared" si="5"/>
        <v>355</v>
      </c>
      <c r="M46" s="35">
        <v>355</v>
      </c>
      <c r="N46" s="35">
        <f t="shared" si="6"/>
        <v>0</v>
      </c>
      <c r="O46" s="35">
        <f t="shared" si="7"/>
        <v>0</v>
      </c>
      <c r="P46" s="31" t="s">
        <v>53</v>
      </c>
      <c r="Q46" t="s">
        <v>54</v>
      </c>
      <c r="R46" t="s">
        <v>54</v>
      </c>
      <c r="S46" s="9" t="s">
        <v>877</v>
      </c>
    </row>
    <row r="47" ht="14.65" customHeight="1" spans="1:19">
      <c r="A47" s="31" t="s">
        <v>238</v>
      </c>
      <c r="B47" s="32" t="s">
        <v>18</v>
      </c>
      <c r="C47" s="31" t="s">
        <v>233</v>
      </c>
      <c r="D47" s="31" t="s">
        <v>234</v>
      </c>
      <c r="E47" s="33" t="s">
        <v>223</v>
      </c>
      <c r="F47" s="31" t="s">
        <v>14</v>
      </c>
      <c r="G47" s="34">
        <v>1</v>
      </c>
      <c r="H47" s="35">
        <v>355</v>
      </c>
      <c r="I47" s="35"/>
      <c r="J47" s="35"/>
      <c r="K47" s="35">
        <f t="shared" si="4"/>
        <v>1</v>
      </c>
      <c r="L47" s="35">
        <f t="shared" si="5"/>
        <v>355</v>
      </c>
      <c r="M47" s="35">
        <v>355</v>
      </c>
      <c r="N47" s="35">
        <f t="shared" si="6"/>
        <v>0</v>
      </c>
      <c r="O47" s="35">
        <f t="shared" si="7"/>
        <v>0</v>
      </c>
      <c r="P47" s="31" t="s">
        <v>53</v>
      </c>
      <c r="Q47" t="s">
        <v>54</v>
      </c>
      <c r="R47" t="s">
        <v>54</v>
      </c>
      <c r="S47" s="9" t="s">
        <v>877</v>
      </c>
    </row>
    <row r="48" ht="14.65" customHeight="1" spans="1:19">
      <c r="A48" s="31" t="s">
        <v>239</v>
      </c>
      <c r="B48" s="32" t="s">
        <v>18</v>
      </c>
      <c r="C48" s="31" t="s">
        <v>233</v>
      </c>
      <c r="D48" s="31" t="s">
        <v>234</v>
      </c>
      <c r="E48" s="33" t="s">
        <v>223</v>
      </c>
      <c r="F48" s="31" t="s">
        <v>14</v>
      </c>
      <c r="G48" s="34">
        <v>1</v>
      </c>
      <c r="H48" s="35">
        <v>355</v>
      </c>
      <c r="I48" s="35"/>
      <c r="J48" s="35"/>
      <c r="K48" s="35">
        <f t="shared" si="4"/>
        <v>1</v>
      </c>
      <c r="L48" s="35">
        <f t="shared" si="5"/>
        <v>355</v>
      </c>
      <c r="M48" s="35">
        <v>355</v>
      </c>
      <c r="N48" s="35">
        <f t="shared" si="6"/>
        <v>0</v>
      </c>
      <c r="O48" s="35">
        <f t="shared" si="7"/>
        <v>0</v>
      </c>
      <c r="P48" s="31" t="s">
        <v>53</v>
      </c>
      <c r="Q48" t="s">
        <v>54</v>
      </c>
      <c r="R48" t="s">
        <v>54</v>
      </c>
      <c r="S48" s="9" t="s">
        <v>877</v>
      </c>
    </row>
    <row r="49" ht="14.65" customHeight="1" spans="1:19">
      <c r="A49" s="31" t="s">
        <v>240</v>
      </c>
      <c r="B49" s="32" t="s">
        <v>18</v>
      </c>
      <c r="C49" s="31" t="s">
        <v>233</v>
      </c>
      <c r="D49" s="31" t="s">
        <v>234</v>
      </c>
      <c r="E49" s="33" t="s">
        <v>223</v>
      </c>
      <c r="F49" s="31" t="s">
        <v>14</v>
      </c>
      <c r="G49" s="34">
        <v>1</v>
      </c>
      <c r="H49" s="35">
        <v>355</v>
      </c>
      <c r="I49" s="35"/>
      <c r="J49" s="35"/>
      <c r="K49" s="35">
        <f t="shared" si="4"/>
        <v>1</v>
      </c>
      <c r="L49" s="35">
        <f t="shared" si="5"/>
        <v>355</v>
      </c>
      <c r="M49" s="35">
        <v>355</v>
      </c>
      <c r="N49" s="35">
        <f t="shared" si="6"/>
        <v>0</v>
      </c>
      <c r="O49" s="35">
        <f t="shared" si="7"/>
        <v>0</v>
      </c>
      <c r="P49" s="31" t="s">
        <v>53</v>
      </c>
      <c r="Q49" t="s">
        <v>54</v>
      </c>
      <c r="R49" t="s">
        <v>54</v>
      </c>
      <c r="S49" s="9" t="s">
        <v>877</v>
      </c>
    </row>
    <row r="50" ht="14.65" customHeight="1" spans="1:19">
      <c r="A50" s="31" t="s">
        <v>241</v>
      </c>
      <c r="B50" s="32" t="s">
        <v>18</v>
      </c>
      <c r="C50" s="31" t="s">
        <v>233</v>
      </c>
      <c r="D50" s="31" t="s">
        <v>234</v>
      </c>
      <c r="E50" s="33" t="s">
        <v>223</v>
      </c>
      <c r="F50" s="31" t="s">
        <v>14</v>
      </c>
      <c r="G50" s="34">
        <v>1</v>
      </c>
      <c r="H50" s="35">
        <v>355</v>
      </c>
      <c r="I50" s="35"/>
      <c r="J50" s="35"/>
      <c r="K50" s="35">
        <f t="shared" si="4"/>
        <v>1</v>
      </c>
      <c r="L50" s="35">
        <f t="shared" si="5"/>
        <v>355</v>
      </c>
      <c r="M50" s="35">
        <v>355</v>
      </c>
      <c r="N50" s="35">
        <f t="shared" si="6"/>
        <v>0</v>
      </c>
      <c r="O50" s="35">
        <f t="shared" si="7"/>
        <v>0</v>
      </c>
      <c r="P50" s="31" t="s">
        <v>53</v>
      </c>
      <c r="Q50" t="s">
        <v>54</v>
      </c>
      <c r="R50" t="s">
        <v>54</v>
      </c>
      <c r="S50" s="9" t="s">
        <v>877</v>
      </c>
    </row>
    <row r="51" ht="14.65" customHeight="1" spans="1:19">
      <c r="A51" s="31" t="s">
        <v>242</v>
      </c>
      <c r="B51" s="32" t="s">
        <v>18</v>
      </c>
      <c r="C51" s="31" t="s">
        <v>233</v>
      </c>
      <c r="D51" s="31" t="s">
        <v>234</v>
      </c>
      <c r="E51" s="33" t="s">
        <v>223</v>
      </c>
      <c r="F51" s="31" t="s">
        <v>14</v>
      </c>
      <c r="G51" s="34">
        <v>1</v>
      </c>
      <c r="H51" s="35">
        <v>355</v>
      </c>
      <c r="I51" s="35"/>
      <c r="J51" s="35"/>
      <c r="K51" s="35">
        <f t="shared" si="4"/>
        <v>1</v>
      </c>
      <c r="L51" s="35">
        <f t="shared" si="5"/>
        <v>355</v>
      </c>
      <c r="M51" s="35">
        <v>355</v>
      </c>
      <c r="N51" s="35">
        <f t="shared" si="6"/>
        <v>0</v>
      </c>
      <c r="O51" s="35">
        <f t="shared" si="7"/>
        <v>0</v>
      </c>
      <c r="P51" s="31" t="s">
        <v>53</v>
      </c>
      <c r="Q51" t="s">
        <v>54</v>
      </c>
      <c r="R51" t="s">
        <v>54</v>
      </c>
      <c r="S51" s="9" t="s">
        <v>877</v>
      </c>
    </row>
    <row r="52" ht="14.65" customHeight="1" spans="1:19">
      <c r="A52" s="31" t="s">
        <v>243</v>
      </c>
      <c r="B52" s="32" t="s">
        <v>18</v>
      </c>
      <c r="C52" s="31" t="s">
        <v>233</v>
      </c>
      <c r="D52" s="31" t="s">
        <v>244</v>
      </c>
      <c r="E52" s="33" t="s">
        <v>223</v>
      </c>
      <c r="F52" s="31" t="s">
        <v>14</v>
      </c>
      <c r="G52" s="34">
        <v>1</v>
      </c>
      <c r="H52" s="35">
        <v>5568</v>
      </c>
      <c r="I52" s="35"/>
      <c r="J52" s="35"/>
      <c r="K52" s="35">
        <f t="shared" si="4"/>
        <v>1</v>
      </c>
      <c r="L52" s="35">
        <f t="shared" si="5"/>
        <v>5568</v>
      </c>
      <c r="M52" s="35">
        <v>5568</v>
      </c>
      <c r="N52" s="35">
        <f t="shared" si="6"/>
        <v>0</v>
      </c>
      <c r="O52" s="35">
        <f t="shared" si="7"/>
        <v>0</v>
      </c>
      <c r="P52" s="31" t="s">
        <v>53</v>
      </c>
      <c r="Q52" t="s">
        <v>54</v>
      </c>
      <c r="R52" t="s">
        <v>54</v>
      </c>
      <c r="S52" s="9" t="s">
        <v>877</v>
      </c>
    </row>
    <row r="53" ht="14.65" customHeight="1" spans="1:19">
      <c r="A53" s="31" t="s">
        <v>245</v>
      </c>
      <c r="B53" s="32" t="s">
        <v>18</v>
      </c>
      <c r="C53" s="31" t="s">
        <v>233</v>
      </c>
      <c r="D53" s="31" t="s">
        <v>244</v>
      </c>
      <c r="E53" s="33" t="s">
        <v>223</v>
      </c>
      <c r="F53" s="31" t="s">
        <v>14</v>
      </c>
      <c r="G53" s="34">
        <v>1</v>
      </c>
      <c r="H53" s="35">
        <v>5568</v>
      </c>
      <c r="I53" s="35"/>
      <c r="J53" s="35"/>
      <c r="K53" s="35">
        <f t="shared" si="4"/>
        <v>1</v>
      </c>
      <c r="L53" s="35">
        <f t="shared" si="5"/>
        <v>5568</v>
      </c>
      <c r="M53" s="35">
        <v>5568</v>
      </c>
      <c r="N53" s="35">
        <f t="shared" si="6"/>
        <v>0</v>
      </c>
      <c r="O53" s="35">
        <f t="shared" si="7"/>
        <v>0</v>
      </c>
      <c r="P53" s="31" t="s">
        <v>53</v>
      </c>
      <c r="Q53" t="s">
        <v>54</v>
      </c>
      <c r="R53" t="s">
        <v>54</v>
      </c>
      <c r="S53" s="9" t="s">
        <v>877</v>
      </c>
    </row>
    <row r="54" ht="14.65" customHeight="1" spans="1:19">
      <c r="A54" s="31" t="s">
        <v>246</v>
      </c>
      <c r="B54" s="32" t="s">
        <v>18</v>
      </c>
      <c r="C54" s="31" t="s">
        <v>233</v>
      </c>
      <c r="D54" s="31" t="s">
        <v>244</v>
      </c>
      <c r="E54" s="33" t="s">
        <v>223</v>
      </c>
      <c r="F54" s="31" t="s">
        <v>14</v>
      </c>
      <c r="G54" s="34">
        <v>1</v>
      </c>
      <c r="H54" s="35">
        <v>5568</v>
      </c>
      <c r="I54" s="35"/>
      <c r="J54" s="35"/>
      <c r="K54" s="35">
        <f t="shared" si="4"/>
        <v>1</v>
      </c>
      <c r="L54" s="35">
        <f t="shared" si="5"/>
        <v>5568</v>
      </c>
      <c r="M54" s="35">
        <v>5568</v>
      </c>
      <c r="N54" s="35">
        <f t="shared" si="6"/>
        <v>0</v>
      </c>
      <c r="O54" s="35">
        <f t="shared" si="7"/>
        <v>0</v>
      </c>
      <c r="P54" s="31" t="s">
        <v>53</v>
      </c>
      <c r="Q54" t="s">
        <v>54</v>
      </c>
      <c r="R54" t="s">
        <v>54</v>
      </c>
      <c r="S54" s="9" t="s">
        <v>877</v>
      </c>
    </row>
    <row r="55" ht="14.65" customHeight="1" spans="1:19">
      <c r="A55" s="31" t="s">
        <v>247</v>
      </c>
      <c r="B55" s="32" t="s">
        <v>18</v>
      </c>
      <c r="C55" s="31" t="s">
        <v>233</v>
      </c>
      <c r="D55" s="31" t="s">
        <v>244</v>
      </c>
      <c r="E55" s="33" t="s">
        <v>223</v>
      </c>
      <c r="F55" s="31" t="s">
        <v>14</v>
      </c>
      <c r="G55" s="34">
        <v>1</v>
      </c>
      <c r="H55" s="35">
        <v>5568</v>
      </c>
      <c r="I55" s="35"/>
      <c r="J55" s="35"/>
      <c r="K55" s="35">
        <f t="shared" si="4"/>
        <v>1</v>
      </c>
      <c r="L55" s="35">
        <f t="shared" si="5"/>
        <v>5568</v>
      </c>
      <c r="M55" s="35">
        <v>5568</v>
      </c>
      <c r="N55" s="35">
        <f t="shared" si="6"/>
        <v>0</v>
      </c>
      <c r="O55" s="35">
        <f t="shared" si="7"/>
        <v>0</v>
      </c>
      <c r="P55" s="31" t="s">
        <v>53</v>
      </c>
      <c r="Q55" t="s">
        <v>54</v>
      </c>
      <c r="R55" t="s">
        <v>54</v>
      </c>
      <c r="S55" s="9" t="s">
        <v>877</v>
      </c>
    </row>
    <row r="56" ht="14.65" customHeight="1" spans="1:19">
      <c r="A56" s="31" t="s">
        <v>248</v>
      </c>
      <c r="B56" s="32" t="s">
        <v>18</v>
      </c>
      <c r="C56" s="31" t="s">
        <v>233</v>
      </c>
      <c r="D56" s="31" t="s">
        <v>244</v>
      </c>
      <c r="E56" s="33" t="s">
        <v>223</v>
      </c>
      <c r="F56" s="31" t="s">
        <v>14</v>
      </c>
      <c r="G56" s="34">
        <v>1</v>
      </c>
      <c r="H56" s="35">
        <v>5568</v>
      </c>
      <c r="I56" s="35"/>
      <c r="J56" s="35"/>
      <c r="K56" s="35">
        <f t="shared" si="4"/>
        <v>1</v>
      </c>
      <c r="L56" s="35">
        <f t="shared" si="5"/>
        <v>5568</v>
      </c>
      <c r="M56" s="35">
        <v>5568</v>
      </c>
      <c r="N56" s="35">
        <f t="shared" si="6"/>
        <v>0</v>
      </c>
      <c r="O56" s="35">
        <f t="shared" si="7"/>
        <v>0</v>
      </c>
      <c r="P56" s="31" t="s">
        <v>53</v>
      </c>
      <c r="Q56" t="s">
        <v>54</v>
      </c>
      <c r="R56" t="s">
        <v>54</v>
      </c>
      <c r="S56" s="9" t="s">
        <v>877</v>
      </c>
    </row>
    <row r="57" ht="14.65" customHeight="1" spans="1:19">
      <c r="A57" s="31" t="s">
        <v>249</v>
      </c>
      <c r="B57" s="32" t="s">
        <v>18</v>
      </c>
      <c r="C57" s="31" t="s">
        <v>233</v>
      </c>
      <c r="D57" s="31" t="s">
        <v>244</v>
      </c>
      <c r="E57" s="33" t="s">
        <v>223</v>
      </c>
      <c r="F57" s="31" t="s">
        <v>14</v>
      </c>
      <c r="G57" s="34">
        <v>1</v>
      </c>
      <c r="H57" s="35">
        <v>5568</v>
      </c>
      <c r="I57" s="35"/>
      <c r="J57" s="35"/>
      <c r="K57" s="35">
        <f t="shared" si="4"/>
        <v>1</v>
      </c>
      <c r="L57" s="35">
        <f t="shared" si="5"/>
        <v>5568</v>
      </c>
      <c r="M57" s="35">
        <v>5568</v>
      </c>
      <c r="N57" s="35">
        <f t="shared" si="6"/>
        <v>0</v>
      </c>
      <c r="O57" s="35">
        <f t="shared" si="7"/>
        <v>0</v>
      </c>
      <c r="P57" s="31" t="s">
        <v>53</v>
      </c>
      <c r="Q57" t="s">
        <v>54</v>
      </c>
      <c r="R57" t="s">
        <v>54</v>
      </c>
      <c r="S57" s="9" t="s">
        <v>877</v>
      </c>
    </row>
    <row r="58" ht="14.65" customHeight="1" spans="1:19">
      <c r="A58" s="31" t="s">
        <v>250</v>
      </c>
      <c r="B58" s="32" t="s">
        <v>18</v>
      </c>
      <c r="C58" s="31" t="s">
        <v>233</v>
      </c>
      <c r="D58" s="31" t="s">
        <v>244</v>
      </c>
      <c r="E58" s="33" t="s">
        <v>223</v>
      </c>
      <c r="F58" s="31" t="s">
        <v>14</v>
      </c>
      <c r="G58" s="34">
        <v>1</v>
      </c>
      <c r="H58" s="35">
        <v>5568</v>
      </c>
      <c r="I58" s="35"/>
      <c r="J58" s="35"/>
      <c r="K58" s="35">
        <f t="shared" si="4"/>
        <v>1</v>
      </c>
      <c r="L58" s="35">
        <f t="shared" si="5"/>
        <v>5568</v>
      </c>
      <c r="M58" s="35">
        <v>5568</v>
      </c>
      <c r="N58" s="35">
        <f t="shared" si="6"/>
        <v>0</v>
      </c>
      <c r="O58" s="35">
        <f t="shared" si="7"/>
        <v>0</v>
      </c>
      <c r="P58" s="31" t="s">
        <v>53</v>
      </c>
      <c r="Q58" t="s">
        <v>54</v>
      </c>
      <c r="R58" t="s">
        <v>54</v>
      </c>
      <c r="S58" s="9" t="s">
        <v>877</v>
      </c>
    </row>
    <row r="59" ht="14.65" customHeight="1" spans="1:19">
      <c r="A59" s="31" t="s">
        <v>251</v>
      </c>
      <c r="B59" s="32" t="s">
        <v>18</v>
      </c>
      <c r="C59" s="31" t="s">
        <v>233</v>
      </c>
      <c r="D59" s="31" t="s">
        <v>252</v>
      </c>
      <c r="E59" s="33" t="s">
        <v>223</v>
      </c>
      <c r="F59" s="31" t="s">
        <v>14</v>
      </c>
      <c r="G59" s="34">
        <v>1</v>
      </c>
      <c r="H59" s="35">
        <v>2023</v>
      </c>
      <c r="I59" s="35"/>
      <c r="J59" s="35"/>
      <c r="K59" s="35">
        <f t="shared" si="4"/>
        <v>1</v>
      </c>
      <c r="L59" s="35">
        <f t="shared" si="5"/>
        <v>2023</v>
      </c>
      <c r="M59" s="35">
        <v>2023</v>
      </c>
      <c r="N59" s="35">
        <f t="shared" si="6"/>
        <v>0</v>
      </c>
      <c r="O59" s="35">
        <f t="shared" si="7"/>
        <v>0</v>
      </c>
      <c r="P59" s="31" t="s">
        <v>53</v>
      </c>
      <c r="Q59" t="s">
        <v>54</v>
      </c>
      <c r="R59" t="s">
        <v>54</v>
      </c>
      <c r="S59" s="9" t="s">
        <v>877</v>
      </c>
    </row>
    <row r="60" ht="14.65" customHeight="1" spans="1:19">
      <c r="A60" s="31" t="s">
        <v>253</v>
      </c>
      <c r="B60" s="32" t="s">
        <v>18</v>
      </c>
      <c r="C60" s="31" t="s">
        <v>233</v>
      </c>
      <c r="D60" s="31" t="s">
        <v>252</v>
      </c>
      <c r="E60" s="33" t="s">
        <v>223</v>
      </c>
      <c r="F60" s="31" t="s">
        <v>14</v>
      </c>
      <c r="G60" s="34">
        <v>1</v>
      </c>
      <c r="H60" s="35">
        <v>2023</v>
      </c>
      <c r="I60" s="35"/>
      <c r="J60" s="35"/>
      <c r="K60" s="35">
        <f t="shared" si="4"/>
        <v>1</v>
      </c>
      <c r="L60" s="35">
        <f t="shared" si="5"/>
        <v>2023</v>
      </c>
      <c r="M60" s="35">
        <v>2023</v>
      </c>
      <c r="N60" s="35">
        <f t="shared" si="6"/>
        <v>0</v>
      </c>
      <c r="O60" s="35">
        <f t="shared" si="7"/>
        <v>0</v>
      </c>
      <c r="P60" s="31" t="s">
        <v>53</v>
      </c>
      <c r="Q60" t="s">
        <v>54</v>
      </c>
      <c r="R60" t="s">
        <v>54</v>
      </c>
      <c r="S60" s="9" t="s">
        <v>877</v>
      </c>
    </row>
    <row r="61" ht="14.65" customHeight="1" spans="1:19">
      <c r="A61" s="31" t="s">
        <v>254</v>
      </c>
      <c r="B61" s="32" t="s">
        <v>18</v>
      </c>
      <c r="C61" s="31" t="s">
        <v>233</v>
      </c>
      <c r="D61" s="31" t="s">
        <v>252</v>
      </c>
      <c r="E61" s="33" t="s">
        <v>223</v>
      </c>
      <c r="F61" s="31" t="s">
        <v>14</v>
      </c>
      <c r="G61" s="34">
        <v>1</v>
      </c>
      <c r="H61" s="35">
        <v>2023</v>
      </c>
      <c r="I61" s="35"/>
      <c r="J61" s="35"/>
      <c r="K61" s="35">
        <f t="shared" si="4"/>
        <v>1</v>
      </c>
      <c r="L61" s="35">
        <f t="shared" si="5"/>
        <v>2023</v>
      </c>
      <c r="M61" s="35">
        <v>2023</v>
      </c>
      <c r="N61" s="35">
        <f t="shared" si="6"/>
        <v>0</v>
      </c>
      <c r="O61" s="35">
        <f t="shared" si="7"/>
        <v>0</v>
      </c>
      <c r="P61" s="31" t="s">
        <v>53</v>
      </c>
      <c r="Q61" t="s">
        <v>54</v>
      </c>
      <c r="R61" t="s">
        <v>54</v>
      </c>
      <c r="S61" s="9" t="s">
        <v>877</v>
      </c>
    </row>
    <row r="62" ht="14.65" customHeight="1" spans="1:19">
      <c r="A62" s="31" t="s">
        <v>255</v>
      </c>
      <c r="B62" s="32" t="s">
        <v>18</v>
      </c>
      <c r="C62" s="31" t="s">
        <v>233</v>
      </c>
      <c r="D62" s="31" t="s">
        <v>252</v>
      </c>
      <c r="E62" s="33" t="s">
        <v>223</v>
      </c>
      <c r="F62" s="31" t="s">
        <v>14</v>
      </c>
      <c r="G62" s="34">
        <v>1</v>
      </c>
      <c r="H62" s="35">
        <v>2023</v>
      </c>
      <c r="I62" s="35"/>
      <c r="J62" s="35"/>
      <c r="K62" s="35">
        <f t="shared" si="4"/>
        <v>1</v>
      </c>
      <c r="L62" s="35">
        <f t="shared" si="5"/>
        <v>2023</v>
      </c>
      <c r="M62" s="35">
        <v>2023</v>
      </c>
      <c r="N62" s="35">
        <f t="shared" si="6"/>
        <v>0</v>
      </c>
      <c r="O62" s="35">
        <f t="shared" si="7"/>
        <v>0</v>
      </c>
      <c r="P62" s="31" t="s">
        <v>53</v>
      </c>
      <c r="Q62" t="s">
        <v>54</v>
      </c>
      <c r="R62" t="s">
        <v>54</v>
      </c>
      <c r="S62" s="9" t="s">
        <v>877</v>
      </c>
    </row>
    <row r="63" ht="14.65" customHeight="1" spans="1:19">
      <c r="A63" s="31" t="s">
        <v>256</v>
      </c>
      <c r="B63" s="32" t="s">
        <v>18</v>
      </c>
      <c r="C63" s="31" t="s">
        <v>233</v>
      </c>
      <c r="D63" s="31" t="s">
        <v>252</v>
      </c>
      <c r="E63" s="33" t="s">
        <v>223</v>
      </c>
      <c r="F63" s="31" t="s">
        <v>14</v>
      </c>
      <c r="G63" s="34">
        <v>1</v>
      </c>
      <c r="H63" s="35">
        <v>2023</v>
      </c>
      <c r="I63" s="35"/>
      <c r="J63" s="35"/>
      <c r="K63" s="35">
        <f t="shared" si="4"/>
        <v>1</v>
      </c>
      <c r="L63" s="35">
        <f t="shared" si="5"/>
        <v>2023</v>
      </c>
      <c r="M63" s="35">
        <v>2023</v>
      </c>
      <c r="N63" s="35">
        <f t="shared" si="6"/>
        <v>0</v>
      </c>
      <c r="O63" s="35">
        <f t="shared" si="7"/>
        <v>0</v>
      </c>
      <c r="P63" s="31" t="s">
        <v>53</v>
      </c>
      <c r="Q63" t="s">
        <v>54</v>
      </c>
      <c r="R63" t="s">
        <v>54</v>
      </c>
      <c r="S63" s="9" t="s">
        <v>877</v>
      </c>
    </row>
    <row r="64" ht="14.65" customHeight="1" spans="1:19">
      <c r="A64" s="31" t="s">
        <v>257</v>
      </c>
      <c r="B64" s="32" t="s">
        <v>18</v>
      </c>
      <c r="C64" s="31" t="s">
        <v>233</v>
      </c>
      <c r="D64" s="31" t="s">
        <v>252</v>
      </c>
      <c r="E64" s="33" t="s">
        <v>223</v>
      </c>
      <c r="F64" s="31" t="s">
        <v>14</v>
      </c>
      <c r="G64" s="34">
        <v>1</v>
      </c>
      <c r="H64" s="35">
        <v>2023</v>
      </c>
      <c r="I64" s="35"/>
      <c r="J64" s="35"/>
      <c r="K64" s="35">
        <f t="shared" si="4"/>
        <v>1</v>
      </c>
      <c r="L64" s="35">
        <f t="shared" si="5"/>
        <v>2023</v>
      </c>
      <c r="M64" s="35">
        <v>2023</v>
      </c>
      <c r="N64" s="35">
        <f t="shared" si="6"/>
        <v>0</v>
      </c>
      <c r="O64" s="35">
        <f t="shared" si="7"/>
        <v>0</v>
      </c>
      <c r="P64" s="31" t="s">
        <v>53</v>
      </c>
      <c r="Q64" t="s">
        <v>54</v>
      </c>
      <c r="R64" t="s">
        <v>54</v>
      </c>
      <c r="S64" s="9" t="s">
        <v>877</v>
      </c>
    </row>
    <row r="65" ht="14.65" customHeight="1" spans="1:19">
      <c r="A65" s="31" t="s">
        <v>258</v>
      </c>
      <c r="B65" s="32" t="s">
        <v>18</v>
      </c>
      <c r="C65" s="31" t="s">
        <v>233</v>
      </c>
      <c r="D65" s="31" t="s">
        <v>252</v>
      </c>
      <c r="E65" s="33" t="s">
        <v>223</v>
      </c>
      <c r="F65" s="31" t="s">
        <v>14</v>
      </c>
      <c r="G65" s="34">
        <v>1</v>
      </c>
      <c r="H65" s="35">
        <v>2023</v>
      </c>
      <c r="I65" s="35"/>
      <c r="J65" s="35"/>
      <c r="K65" s="35">
        <f t="shared" si="4"/>
        <v>1</v>
      </c>
      <c r="L65" s="35">
        <f t="shared" si="5"/>
        <v>2023</v>
      </c>
      <c r="M65" s="35">
        <v>2023</v>
      </c>
      <c r="N65" s="35">
        <f t="shared" si="6"/>
        <v>0</v>
      </c>
      <c r="O65" s="35">
        <f t="shared" si="7"/>
        <v>0</v>
      </c>
      <c r="P65" s="31" t="s">
        <v>53</v>
      </c>
      <c r="Q65" t="s">
        <v>54</v>
      </c>
      <c r="R65" t="s">
        <v>54</v>
      </c>
      <c r="S65" s="9" t="s">
        <v>877</v>
      </c>
    </row>
    <row r="66" ht="14.65" customHeight="1" spans="1:19">
      <c r="A66" s="31" t="s">
        <v>259</v>
      </c>
      <c r="B66" s="32" t="s">
        <v>18</v>
      </c>
      <c r="C66" s="31" t="s">
        <v>233</v>
      </c>
      <c r="D66" s="31" t="s">
        <v>252</v>
      </c>
      <c r="E66" s="33" t="s">
        <v>223</v>
      </c>
      <c r="F66" s="31" t="s">
        <v>14</v>
      </c>
      <c r="G66" s="34">
        <v>1</v>
      </c>
      <c r="H66" s="35">
        <v>2023</v>
      </c>
      <c r="I66" s="35"/>
      <c r="J66" s="35"/>
      <c r="K66" s="35">
        <f t="shared" si="4"/>
        <v>1</v>
      </c>
      <c r="L66" s="35">
        <f t="shared" si="5"/>
        <v>2023</v>
      </c>
      <c r="M66" s="35">
        <v>2023</v>
      </c>
      <c r="N66" s="35">
        <f t="shared" si="6"/>
        <v>0</v>
      </c>
      <c r="O66" s="35">
        <f t="shared" si="7"/>
        <v>0</v>
      </c>
      <c r="P66" s="31" t="s">
        <v>53</v>
      </c>
      <c r="Q66" t="s">
        <v>54</v>
      </c>
      <c r="R66" t="s">
        <v>54</v>
      </c>
      <c r="S66" s="9" t="s">
        <v>877</v>
      </c>
    </row>
    <row r="67" ht="14.65" customHeight="1" spans="1:19">
      <c r="A67" s="31" t="s">
        <v>260</v>
      </c>
      <c r="B67" s="32" t="s">
        <v>18</v>
      </c>
      <c r="C67" s="31" t="s">
        <v>233</v>
      </c>
      <c r="D67" s="31" t="s">
        <v>252</v>
      </c>
      <c r="E67" s="33" t="s">
        <v>223</v>
      </c>
      <c r="F67" s="31" t="s">
        <v>14</v>
      </c>
      <c r="G67" s="34">
        <v>1</v>
      </c>
      <c r="H67" s="35">
        <v>2023</v>
      </c>
      <c r="I67" s="35"/>
      <c r="J67" s="35"/>
      <c r="K67" s="35">
        <f t="shared" si="4"/>
        <v>1</v>
      </c>
      <c r="L67" s="35">
        <f t="shared" si="5"/>
        <v>2023</v>
      </c>
      <c r="M67" s="35">
        <v>2023</v>
      </c>
      <c r="N67" s="35">
        <f t="shared" si="6"/>
        <v>0</v>
      </c>
      <c r="O67" s="35">
        <f t="shared" si="7"/>
        <v>0</v>
      </c>
      <c r="P67" s="31" t="s">
        <v>53</v>
      </c>
      <c r="Q67" t="s">
        <v>54</v>
      </c>
      <c r="R67" t="s">
        <v>54</v>
      </c>
      <c r="S67" s="9" t="s">
        <v>877</v>
      </c>
    </row>
    <row r="68" ht="14.65" customHeight="1" spans="1:19">
      <c r="A68" s="31" t="s">
        <v>261</v>
      </c>
      <c r="B68" s="32" t="s">
        <v>18</v>
      </c>
      <c r="C68" s="31" t="s">
        <v>233</v>
      </c>
      <c r="D68" s="31" t="s">
        <v>252</v>
      </c>
      <c r="E68" s="33" t="s">
        <v>223</v>
      </c>
      <c r="F68" s="31" t="s">
        <v>14</v>
      </c>
      <c r="G68" s="34">
        <v>1</v>
      </c>
      <c r="H68" s="35">
        <v>2023</v>
      </c>
      <c r="I68" s="35"/>
      <c r="J68" s="35"/>
      <c r="K68" s="35">
        <f t="shared" si="4"/>
        <v>1</v>
      </c>
      <c r="L68" s="35">
        <f t="shared" si="5"/>
        <v>2023</v>
      </c>
      <c r="M68" s="35">
        <v>2023</v>
      </c>
      <c r="N68" s="35">
        <f t="shared" si="6"/>
        <v>0</v>
      </c>
      <c r="O68" s="35">
        <f t="shared" si="7"/>
        <v>0</v>
      </c>
      <c r="P68" s="31" t="s">
        <v>53</v>
      </c>
      <c r="Q68" t="s">
        <v>54</v>
      </c>
      <c r="R68" t="s">
        <v>54</v>
      </c>
      <c r="S68" s="9" t="s">
        <v>877</v>
      </c>
    </row>
    <row r="69" ht="14.65" customHeight="1" spans="1:19">
      <c r="A69" s="31" t="s">
        <v>262</v>
      </c>
      <c r="B69" s="32" t="s">
        <v>18</v>
      </c>
      <c r="C69" s="31" t="s">
        <v>233</v>
      </c>
      <c r="D69" s="31" t="s">
        <v>252</v>
      </c>
      <c r="E69" s="33" t="s">
        <v>223</v>
      </c>
      <c r="F69" s="31" t="s">
        <v>14</v>
      </c>
      <c r="G69" s="34">
        <v>1</v>
      </c>
      <c r="H69" s="35">
        <v>2023</v>
      </c>
      <c r="I69" s="35"/>
      <c r="J69" s="35"/>
      <c r="K69" s="35">
        <f t="shared" si="4"/>
        <v>1</v>
      </c>
      <c r="L69" s="35">
        <f t="shared" si="5"/>
        <v>2023</v>
      </c>
      <c r="M69" s="35">
        <v>2023</v>
      </c>
      <c r="N69" s="35">
        <f t="shared" si="6"/>
        <v>0</v>
      </c>
      <c r="O69" s="35">
        <f t="shared" si="7"/>
        <v>0</v>
      </c>
      <c r="P69" s="31" t="s">
        <v>53</v>
      </c>
      <c r="Q69" t="s">
        <v>54</v>
      </c>
      <c r="R69" t="s">
        <v>54</v>
      </c>
      <c r="S69" s="9" t="s">
        <v>877</v>
      </c>
    </row>
    <row r="70" ht="14.65" customHeight="1" spans="1:19">
      <c r="A70" s="31" t="s">
        <v>263</v>
      </c>
      <c r="B70" s="32" t="s">
        <v>18</v>
      </c>
      <c r="C70" s="31" t="s">
        <v>233</v>
      </c>
      <c r="D70" s="31" t="s">
        <v>252</v>
      </c>
      <c r="E70" s="33" t="s">
        <v>223</v>
      </c>
      <c r="F70" s="31" t="s">
        <v>14</v>
      </c>
      <c r="G70" s="34">
        <v>1</v>
      </c>
      <c r="H70" s="35">
        <v>2023</v>
      </c>
      <c r="I70" s="35"/>
      <c r="J70" s="35"/>
      <c r="K70" s="35">
        <f t="shared" si="4"/>
        <v>1</v>
      </c>
      <c r="L70" s="35">
        <f t="shared" si="5"/>
        <v>2023</v>
      </c>
      <c r="M70" s="35">
        <v>2023</v>
      </c>
      <c r="N70" s="35">
        <f t="shared" si="6"/>
        <v>0</v>
      </c>
      <c r="O70" s="35">
        <f t="shared" si="7"/>
        <v>0</v>
      </c>
      <c r="P70" s="31" t="s">
        <v>53</v>
      </c>
      <c r="Q70" t="s">
        <v>54</v>
      </c>
      <c r="R70" t="s">
        <v>54</v>
      </c>
      <c r="S70" s="9" t="s">
        <v>877</v>
      </c>
    </row>
    <row r="71" ht="14.65" customHeight="1" spans="1:19">
      <c r="A71" s="31" t="s">
        <v>264</v>
      </c>
      <c r="B71" s="32" t="s">
        <v>18</v>
      </c>
      <c r="C71" s="31" t="s">
        <v>233</v>
      </c>
      <c r="D71" s="31" t="s">
        <v>252</v>
      </c>
      <c r="E71" s="33" t="s">
        <v>223</v>
      </c>
      <c r="F71" s="31" t="s">
        <v>14</v>
      </c>
      <c r="G71" s="34">
        <v>1</v>
      </c>
      <c r="H71" s="35">
        <v>2023</v>
      </c>
      <c r="I71" s="35"/>
      <c r="J71" s="35"/>
      <c r="K71" s="35">
        <f t="shared" si="4"/>
        <v>1</v>
      </c>
      <c r="L71" s="35">
        <f t="shared" si="5"/>
        <v>2023</v>
      </c>
      <c r="M71" s="35">
        <v>2023</v>
      </c>
      <c r="N71" s="35">
        <f t="shared" si="6"/>
        <v>0</v>
      </c>
      <c r="O71" s="35">
        <f t="shared" si="7"/>
        <v>0</v>
      </c>
      <c r="P71" s="31" t="s">
        <v>53</v>
      </c>
      <c r="Q71" t="s">
        <v>54</v>
      </c>
      <c r="R71" t="s">
        <v>54</v>
      </c>
      <c r="S71" s="9" t="s">
        <v>877</v>
      </c>
    </row>
    <row r="72" ht="14.65" customHeight="1" spans="1:19">
      <c r="A72" s="31" t="s">
        <v>265</v>
      </c>
      <c r="B72" s="32" t="s">
        <v>18</v>
      </c>
      <c r="C72" s="31" t="s">
        <v>233</v>
      </c>
      <c r="D72" s="31" t="s">
        <v>252</v>
      </c>
      <c r="E72" s="33" t="s">
        <v>223</v>
      </c>
      <c r="F72" s="31" t="s">
        <v>14</v>
      </c>
      <c r="G72" s="34">
        <v>1</v>
      </c>
      <c r="H72" s="35">
        <v>2023</v>
      </c>
      <c r="I72" s="35"/>
      <c r="J72" s="35"/>
      <c r="K72" s="35">
        <f t="shared" si="4"/>
        <v>1</v>
      </c>
      <c r="L72" s="35">
        <f t="shared" si="5"/>
        <v>2023</v>
      </c>
      <c r="M72" s="35">
        <v>2023</v>
      </c>
      <c r="N72" s="35">
        <f t="shared" si="6"/>
        <v>0</v>
      </c>
      <c r="O72" s="35">
        <f t="shared" si="7"/>
        <v>0</v>
      </c>
      <c r="P72" s="31" t="s">
        <v>53</v>
      </c>
      <c r="Q72" t="s">
        <v>54</v>
      </c>
      <c r="R72" t="s">
        <v>54</v>
      </c>
      <c r="S72" s="9" t="s">
        <v>877</v>
      </c>
    </row>
    <row r="73" ht="14.65" customHeight="1" spans="1:19">
      <c r="A73" s="31" t="s">
        <v>266</v>
      </c>
      <c r="B73" s="32" t="s">
        <v>18</v>
      </c>
      <c r="C73" s="31" t="s">
        <v>233</v>
      </c>
      <c r="D73" s="31" t="s">
        <v>252</v>
      </c>
      <c r="E73" s="33" t="s">
        <v>223</v>
      </c>
      <c r="F73" s="31" t="s">
        <v>14</v>
      </c>
      <c r="G73" s="34">
        <v>1</v>
      </c>
      <c r="H73" s="35">
        <v>2023</v>
      </c>
      <c r="I73" s="35"/>
      <c r="J73" s="35"/>
      <c r="K73" s="35">
        <f t="shared" si="4"/>
        <v>1</v>
      </c>
      <c r="L73" s="35">
        <f t="shared" si="5"/>
        <v>2023</v>
      </c>
      <c r="M73" s="35">
        <v>2023</v>
      </c>
      <c r="N73" s="35">
        <f t="shared" si="6"/>
        <v>0</v>
      </c>
      <c r="O73" s="35">
        <f t="shared" si="7"/>
        <v>0</v>
      </c>
      <c r="P73" s="31" t="s">
        <v>53</v>
      </c>
      <c r="Q73" t="s">
        <v>54</v>
      </c>
      <c r="R73" t="s">
        <v>54</v>
      </c>
      <c r="S73" s="9" t="s">
        <v>877</v>
      </c>
    </row>
    <row r="74" ht="14.65" customHeight="1" spans="1:19">
      <c r="A74" s="31" t="s">
        <v>267</v>
      </c>
      <c r="B74" s="32" t="s">
        <v>18</v>
      </c>
      <c r="C74" s="31" t="s">
        <v>233</v>
      </c>
      <c r="D74" s="31" t="s">
        <v>252</v>
      </c>
      <c r="E74" s="33" t="s">
        <v>223</v>
      </c>
      <c r="F74" s="31" t="s">
        <v>14</v>
      </c>
      <c r="G74" s="34">
        <v>1</v>
      </c>
      <c r="H74" s="35">
        <v>2023</v>
      </c>
      <c r="I74" s="35"/>
      <c r="J74" s="35"/>
      <c r="K74" s="35">
        <f t="shared" si="4"/>
        <v>1</v>
      </c>
      <c r="L74" s="35">
        <f t="shared" si="5"/>
        <v>2023</v>
      </c>
      <c r="M74" s="35">
        <v>2023</v>
      </c>
      <c r="N74" s="35">
        <f t="shared" si="6"/>
        <v>0</v>
      </c>
      <c r="O74" s="35">
        <f t="shared" si="7"/>
        <v>0</v>
      </c>
      <c r="P74" s="31" t="s">
        <v>53</v>
      </c>
      <c r="Q74" t="s">
        <v>54</v>
      </c>
      <c r="R74" t="s">
        <v>54</v>
      </c>
      <c r="S74" s="9" t="s">
        <v>877</v>
      </c>
    </row>
    <row r="75" ht="14.65" customHeight="1" spans="1:19">
      <c r="A75" s="31" t="s">
        <v>268</v>
      </c>
      <c r="B75" s="32" t="s">
        <v>18</v>
      </c>
      <c r="C75" s="31" t="s">
        <v>233</v>
      </c>
      <c r="D75" s="31" t="s">
        <v>252</v>
      </c>
      <c r="E75" s="33" t="s">
        <v>223</v>
      </c>
      <c r="F75" s="31" t="s">
        <v>14</v>
      </c>
      <c r="G75" s="34">
        <v>1</v>
      </c>
      <c r="H75" s="35">
        <v>2023</v>
      </c>
      <c r="I75" s="35"/>
      <c r="J75" s="35"/>
      <c r="K75" s="35">
        <f t="shared" si="4"/>
        <v>1</v>
      </c>
      <c r="L75" s="35">
        <f t="shared" si="5"/>
        <v>2023</v>
      </c>
      <c r="M75" s="35">
        <v>2023</v>
      </c>
      <c r="N75" s="35">
        <f t="shared" si="6"/>
        <v>0</v>
      </c>
      <c r="O75" s="35">
        <f t="shared" si="7"/>
        <v>0</v>
      </c>
      <c r="P75" s="31" t="s">
        <v>53</v>
      </c>
      <c r="Q75" t="s">
        <v>54</v>
      </c>
      <c r="R75" t="s">
        <v>54</v>
      </c>
      <c r="S75" s="9" t="s">
        <v>877</v>
      </c>
    </row>
    <row r="76" ht="14.65" customHeight="1" spans="1:19">
      <c r="A76" s="31" t="s">
        <v>269</v>
      </c>
      <c r="B76" s="32" t="s">
        <v>18</v>
      </c>
      <c r="C76" s="31" t="s">
        <v>233</v>
      </c>
      <c r="D76" s="31" t="s">
        <v>252</v>
      </c>
      <c r="E76" s="33" t="s">
        <v>223</v>
      </c>
      <c r="F76" s="31" t="s">
        <v>14</v>
      </c>
      <c r="G76" s="34">
        <v>1</v>
      </c>
      <c r="H76" s="35">
        <v>2023</v>
      </c>
      <c r="I76" s="35"/>
      <c r="J76" s="35"/>
      <c r="K76" s="35">
        <f t="shared" si="4"/>
        <v>1</v>
      </c>
      <c r="L76" s="35">
        <f t="shared" si="5"/>
        <v>2023</v>
      </c>
      <c r="M76" s="35">
        <v>2023</v>
      </c>
      <c r="N76" s="35">
        <f t="shared" si="6"/>
        <v>0</v>
      </c>
      <c r="O76" s="35">
        <f t="shared" si="7"/>
        <v>0</v>
      </c>
      <c r="P76" s="31" t="s">
        <v>53</v>
      </c>
      <c r="Q76" t="s">
        <v>54</v>
      </c>
      <c r="R76" t="s">
        <v>54</v>
      </c>
      <c r="S76" s="9" t="s">
        <v>877</v>
      </c>
    </row>
    <row r="77" ht="14.65" customHeight="1" spans="1:19">
      <c r="A77" s="31" t="s">
        <v>270</v>
      </c>
      <c r="B77" s="32" t="s">
        <v>18</v>
      </c>
      <c r="C77" s="31" t="s">
        <v>233</v>
      </c>
      <c r="D77" s="31" t="s">
        <v>252</v>
      </c>
      <c r="E77" s="33" t="s">
        <v>223</v>
      </c>
      <c r="F77" s="31" t="s">
        <v>14</v>
      </c>
      <c r="G77" s="34">
        <v>1</v>
      </c>
      <c r="H77" s="35">
        <v>2023</v>
      </c>
      <c r="I77" s="35"/>
      <c r="J77" s="35"/>
      <c r="K77" s="35">
        <f t="shared" si="4"/>
        <v>1</v>
      </c>
      <c r="L77" s="35">
        <f t="shared" si="5"/>
        <v>2023</v>
      </c>
      <c r="M77" s="35">
        <v>2023</v>
      </c>
      <c r="N77" s="35">
        <f t="shared" si="6"/>
        <v>0</v>
      </c>
      <c r="O77" s="35">
        <f t="shared" si="7"/>
        <v>0</v>
      </c>
      <c r="P77" s="31" t="s">
        <v>53</v>
      </c>
      <c r="Q77" t="s">
        <v>54</v>
      </c>
      <c r="R77" t="s">
        <v>54</v>
      </c>
      <c r="S77" s="9" t="s">
        <v>877</v>
      </c>
    </row>
    <row r="78" ht="14.65" customHeight="1" spans="1:19">
      <c r="A78" s="31" t="s">
        <v>271</v>
      </c>
      <c r="B78" s="32" t="s">
        <v>18</v>
      </c>
      <c r="C78" s="31" t="s">
        <v>233</v>
      </c>
      <c r="D78" s="31" t="s">
        <v>272</v>
      </c>
      <c r="E78" s="33" t="s">
        <v>223</v>
      </c>
      <c r="F78" s="31" t="s">
        <v>14</v>
      </c>
      <c r="G78" s="34">
        <v>1</v>
      </c>
      <c r="H78" s="35">
        <v>3185</v>
      </c>
      <c r="I78" s="35"/>
      <c r="J78" s="35"/>
      <c r="K78" s="35">
        <f t="shared" si="4"/>
        <v>1</v>
      </c>
      <c r="L78" s="35">
        <f t="shared" si="5"/>
        <v>3185</v>
      </c>
      <c r="M78" s="35">
        <v>3185</v>
      </c>
      <c r="N78" s="35">
        <f t="shared" si="6"/>
        <v>0</v>
      </c>
      <c r="O78" s="35">
        <f t="shared" si="7"/>
        <v>0</v>
      </c>
      <c r="P78" s="31" t="s">
        <v>53</v>
      </c>
      <c r="Q78" t="s">
        <v>54</v>
      </c>
      <c r="R78" t="s">
        <v>54</v>
      </c>
      <c r="S78" s="9" t="s">
        <v>877</v>
      </c>
    </row>
    <row r="79" ht="14.65" customHeight="1" spans="1:19">
      <c r="A79" s="31" t="s">
        <v>273</v>
      </c>
      <c r="B79" s="32" t="s">
        <v>18</v>
      </c>
      <c r="C79" s="31" t="s">
        <v>233</v>
      </c>
      <c r="D79" s="31" t="s">
        <v>272</v>
      </c>
      <c r="E79" s="33" t="s">
        <v>223</v>
      </c>
      <c r="F79" s="31" t="s">
        <v>14</v>
      </c>
      <c r="G79" s="34">
        <v>1</v>
      </c>
      <c r="H79" s="35">
        <v>3185</v>
      </c>
      <c r="I79" s="35"/>
      <c r="J79" s="35"/>
      <c r="K79" s="35">
        <f t="shared" si="4"/>
        <v>1</v>
      </c>
      <c r="L79" s="35">
        <f t="shared" si="5"/>
        <v>3185</v>
      </c>
      <c r="M79" s="35">
        <v>3185</v>
      </c>
      <c r="N79" s="35">
        <f t="shared" si="6"/>
        <v>0</v>
      </c>
      <c r="O79" s="35">
        <f t="shared" si="7"/>
        <v>0</v>
      </c>
      <c r="P79" s="31" t="s">
        <v>53</v>
      </c>
      <c r="Q79" t="s">
        <v>54</v>
      </c>
      <c r="R79" t="s">
        <v>54</v>
      </c>
      <c r="S79" s="9" t="s">
        <v>877</v>
      </c>
    </row>
    <row r="80" ht="14.65" customHeight="1" spans="1:19">
      <c r="A80" s="31" t="s">
        <v>274</v>
      </c>
      <c r="B80" s="32" t="s">
        <v>18</v>
      </c>
      <c r="C80" s="31" t="s">
        <v>233</v>
      </c>
      <c r="D80" s="31" t="s">
        <v>272</v>
      </c>
      <c r="E80" s="33" t="s">
        <v>223</v>
      </c>
      <c r="F80" s="31" t="s">
        <v>14</v>
      </c>
      <c r="G80" s="34">
        <v>1</v>
      </c>
      <c r="H80" s="35">
        <v>3185</v>
      </c>
      <c r="I80" s="35"/>
      <c r="J80" s="35"/>
      <c r="K80" s="35">
        <f t="shared" si="4"/>
        <v>1</v>
      </c>
      <c r="L80" s="35">
        <f t="shared" si="5"/>
        <v>3185</v>
      </c>
      <c r="M80" s="35">
        <v>3185</v>
      </c>
      <c r="N80" s="35">
        <f t="shared" si="6"/>
        <v>0</v>
      </c>
      <c r="O80" s="35">
        <f t="shared" si="7"/>
        <v>0</v>
      </c>
      <c r="P80" s="31" t="s">
        <v>53</v>
      </c>
      <c r="Q80" t="s">
        <v>54</v>
      </c>
      <c r="R80" t="s">
        <v>54</v>
      </c>
      <c r="S80" s="9" t="s">
        <v>877</v>
      </c>
    </row>
    <row r="81" ht="14.65" customHeight="1" spans="1:19">
      <c r="A81" s="31" t="s">
        <v>275</v>
      </c>
      <c r="B81" s="32" t="s">
        <v>18</v>
      </c>
      <c r="C81" s="31" t="s">
        <v>233</v>
      </c>
      <c r="D81" s="31" t="s">
        <v>272</v>
      </c>
      <c r="E81" s="33" t="s">
        <v>223</v>
      </c>
      <c r="F81" s="31" t="s">
        <v>14</v>
      </c>
      <c r="G81" s="34">
        <v>1</v>
      </c>
      <c r="H81" s="35">
        <v>3185</v>
      </c>
      <c r="I81" s="35"/>
      <c r="J81" s="35"/>
      <c r="K81" s="35">
        <f t="shared" si="4"/>
        <v>1</v>
      </c>
      <c r="L81" s="35">
        <f t="shared" si="5"/>
        <v>3185</v>
      </c>
      <c r="M81" s="35">
        <v>3185</v>
      </c>
      <c r="N81" s="35">
        <f t="shared" si="6"/>
        <v>0</v>
      </c>
      <c r="O81" s="35">
        <f t="shared" si="7"/>
        <v>0</v>
      </c>
      <c r="P81" s="31" t="s">
        <v>53</v>
      </c>
      <c r="Q81" t="s">
        <v>54</v>
      </c>
      <c r="R81" t="s">
        <v>54</v>
      </c>
      <c r="S81" s="9" t="s">
        <v>877</v>
      </c>
    </row>
    <row r="82" ht="14.65" customHeight="1" spans="1:19">
      <c r="A82" s="31" t="s">
        <v>276</v>
      </c>
      <c r="B82" s="32" t="s">
        <v>18</v>
      </c>
      <c r="C82" s="31" t="s">
        <v>233</v>
      </c>
      <c r="D82" s="31" t="s">
        <v>272</v>
      </c>
      <c r="E82" s="33" t="s">
        <v>223</v>
      </c>
      <c r="F82" s="31" t="s">
        <v>14</v>
      </c>
      <c r="G82" s="34">
        <v>1</v>
      </c>
      <c r="H82" s="35">
        <v>3185</v>
      </c>
      <c r="I82" s="35"/>
      <c r="J82" s="35"/>
      <c r="K82" s="35">
        <f t="shared" si="4"/>
        <v>1</v>
      </c>
      <c r="L82" s="35">
        <f t="shared" si="5"/>
        <v>3185</v>
      </c>
      <c r="M82" s="35">
        <v>3185</v>
      </c>
      <c r="N82" s="35">
        <f t="shared" si="6"/>
        <v>0</v>
      </c>
      <c r="O82" s="35">
        <f t="shared" si="7"/>
        <v>0</v>
      </c>
      <c r="P82" s="31" t="s">
        <v>53</v>
      </c>
      <c r="Q82" t="s">
        <v>54</v>
      </c>
      <c r="R82" t="s">
        <v>54</v>
      </c>
      <c r="S82" s="9" t="s">
        <v>877</v>
      </c>
    </row>
    <row r="83" ht="14.65" customHeight="1" spans="1:19">
      <c r="A83" s="31" t="s">
        <v>277</v>
      </c>
      <c r="B83" s="32" t="s">
        <v>18</v>
      </c>
      <c r="C83" s="31" t="s">
        <v>233</v>
      </c>
      <c r="D83" s="31" t="s">
        <v>272</v>
      </c>
      <c r="E83" s="33" t="s">
        <v>223</v>
      </c>
      <c r="F83" s="31" t="s">
        <v>14</v>
      </c>
      <c r="G83" s="34">
        <v>1</v>
      </c>
      <c r="H83" s="35">
        <v>3185</v>
      </c>
      <c r="I83" s="35"/>
      <c r="J83" s="35"/>
      <c r="K83" s="35">
        <f t="shared" si="4"/>
        <v>1</v>
      </c>
      <c r="L83" s="35">
        <f t="shared" si="5"/>
        <v>3185</v>
      </c>
      <c r="M83" s="35">
        <v>3185</v>
      </c>
      <c r="N83" s="35">
        <f t="shared" si="6"/>
        <v>0</v>
      </c>
      <c r="O83" s="35">
        <f t="shared" si="7"/>
        <v>0</v>
      </c>
      <c r="P83" s="31" t="s">
        <v>53</v>
      </c>
      <c r="Q83" t="s">
        <v>54</v>
      </c>
      <c r="R83" t="s">
        <v>54</v>
      </c>
      <c r="S83" s="9" t="s">
        <v>877</v>
      </c>
    </row>
    <row r="84" ht="14.65" customHeight="1" spans="1:19">
      <c r="A84" s="31" t="s">
        <v>278</v>
      </c>
      <c r="B84" s="32" t="s">
        <v>18</v>
      </c>
      <c r="C84" s="31" t="s">
        <v>233</v>
      </c>
      <c r="D84" s="31" t="s">
        <v>272</v>
      </c>
      <c r="E84" s="33" t="s">
        <v>223</v>
      </c>
      <c r="F84" s="31" t="s">
        <v>14</v>
      </c>
      <c r="G84" s="34">
        <v>1</v>
      </c>
      <c r="H84" s="35">
        <v>3185</v>
      </c>
      <c r="I84" s="35"/>
      <c r="J84" s="35"/>
      <c r="K84" s="35">
        <f t="shared" si="4"/>
        <v>1</v>
      </c>
      <c r="L84" s="35">
        <f t="shared" si="5"/>
        <v>3185</v>
      </c>
      <c r="M84" s="35">
        <v>3185</v>
      </c>
      <c r="N84" s="35">
        <f t="shared" si="6"/>
        <v>0</v>
      </c>
      <c r="O84" s="35">
        <f t="shared" si="7"/>
        <v>0</v>
      </c>
      <c r="P84" s="31" t="s">
        <v>53</v>
      </c>
      <c r="Q84" t="s">
        <v>54</v>
      </c>
      <c r="R84" t="s">
        <v>54</v>
      </c>
      <c r="S84" s="9" t="s">
        <v>877</v>
      </c>
    </row>
    <row r="85" ht="14.65" customHeight="1" spans="1:19">
      <c r="A85" s="31" t="s">
        <v>279</v>
      </c>
      <c r="B85" s="32" t="s">
        <v>18</v>
      </c>
      <c r="C85" s="31" t="s">
        <v>233</v>
      </c>
      <c r="D85" s="31" t="s">
        <v>272</v>
      </c>
      <c r="E85" s="33" t="s">
        <v>223</v>
      </c>
      <c r="F85" s="31" t="s">
        <v>14</v>
      </c>
      <c r="G85" s="34">
        <v>1</v>
      </c>
      <c r="H85" s="35">
        <v>3185</v>
      </c>
      <c r="I85" s="35"/>
      <c r="J85" s="35"/>
      <c r="K85" s="35">
        <f t="shared" si="4"/>
        <v>1</v>
      </c>
      <c r="L85" s="35">
        <f t="shared" si="5"/>
        <v>3185</v>
      </c>
      <c r="M85" s="35">
        <v>3185</v>
      </c>
      <c r="N85" s="35">
        <f t="shared" si="6"/>
        <v>0</v>
      </c>
      <c r="O85" s="35">
        <f t="shared" si="7"/>
        <v>0</v>
      </c>
      <c r="P85" s="31" t="s">
        <v>53</v>
      </c>
      <c r="Q85" t="s">
        <v>54</v>
      </c>
      <c r="R85" t="s">
        <v>54</v>
      </c>
      <c r="S85" s="9" t="s">
        <v>877</v>
      </c>
    </row>
    <row r="86" ht="14.65" customHeight="1" spans="1:19">
      <c r="A86" s="31" t="s">
        <v>280</v>
      </c>
      <c r="B86" s="32" t="s">
        <v>18</v>
      </c>
      <c r="C86" s="31" t="s">
        <v>233</v>
      </c>
      <c r="D86" s="31" t="s">
        <v>272</v>
      </c>
      <c r="E86" s="33" t="s">
        <v>223</v>
      </c>
      <c r="F86" s="31" t="s">
        <v>14</v>
      </c>
      <c r="G86" s="34">
        <v>1</v>
      </c>
      <c r="H86" s="35">
        <v>3185</v>
      </c>
      <c r="I86" s="35"/>
      <c r="J86" s="35"/>
      <c r="K86" s="35">
        <f t="shared" si="4"/>
        <v>1</v>
      </c>
      <c r="L86" s="35">
        <f t="shared" si="5"/>
        <v>3185</v>
      </c>
      <c r="M86" s="35">
        <v>3185</v>
      </c>
      <c r="N86" s="35">
        <f t="shared" si="6"/>
        <v>0</v>
      </c>
      <c r="O86" s="35">
        <f t="shared" si="7"/>
        <v>0</v>
      </c>
      <c r="P86" s="31" t="s">
        <v>53</v>
      </c>
      <c r="Q86" t="s">
        <v>54</v>
      </c>
      <c r="R86" t="s">
        <v>54</v>
      </c>
      <c r="S86" s="9" t="s">
        <v>877</v>
      </c>
    </row>
    <row r="87" ht="14.65" customHeight="1" spans="1:19">
      <c r="A87" s="31" t="s">
        <v>281</v>
      </c>
      <c r="B87" s="32" t="s">
        <v>18</v>
      </c>
      <c r="C87" s="31" t="s">
        <v>282</v>
      </c>
      <c r="D87" s="31" t="s">
        <v>283</v>
      </c>
      <c r="E87" s="33" t="s">
        <v>223</v>
      </c>
      <c r="F87" s="31" t="s">
        <v>14</v>
      </c>
      <c r="G87" s="34">
        <v>1</v>
      </c>
      <c r="H87" s="35">
        <v>9466</v>
      </c>
      <c r="I87" s="35"/>
      <c r="J87" s="35"/>
      <c r="K87" s="35">
        <f t="shared" si="4"/>
        <v>1</v>
      </c>
      <c r="L87" s="35">
        <f t="shared" si="5"/>
        <v>9466</v>
      </c>
      <c r="M87" s="35">
        <v>9466</v>
      </c>
      <c r="N87" s="35">
        <f t="shared" si="6"/>
        <v>0</v>
      </c>
      <c r="O87" s="35">
        <f t="shared" si="7"/>
        <v>0</v>
      </c>
      <c r="P87" s="31" t="s">
        <v>53</v>
      </c>
      <c r="Q87" t="s">
        <v>54</v>
      </c>
      <c r="R87" t="s">
        <v>54</v>
      </c>
      <c r="S87" s="9" t="s">
        <v>877</v>
      </c>
    </row>
    <row r="88" ht="14.65" customHeight="1" spans="1:19">
      <c r="A88" s="31" t="s">
        <v>284</v>
      </c>
      <c r="B88" s="32" t="s">
        <v>18</v>
      </c>
      <c r="C88" s="31" t="s">
        <v>221</v>
      </c>
      <c r="D88" s="31" t="s">
        <v>222</v>
      </c>
      <c r="E88" s="33" t="s">
        <v>223</v>
      </c>
      <c r="F88" s="31" t="s">
        <v>14</v>
      </c>
      <c r="G88" s="34">
        <v>1</v>
      </c>
      <c r="H88" s="35">
        <v>2583</v>
      </c>
      <c r="I88" s="35"/>
      <c r="J88" s="35"/>
      <c r="K88" s="35">
        <f t="shared" si="4"/>
        <v>1</v>
      </c>
      <c r="L88" s="35">
        <f t="shared" si="5"/>
        <v>2583</v>
      </c>
      <c r="M88" s="35">
        <v>2583</v>
      </c>
      <c r="N88" s="35">
        <f t="shared" si="6"/>
        <v>0</v>
      </c>
      <c r="O88" s="35">
        <f t="shared" si="7"/>
        <v>0</v>
      </c>
      <c r="P88" s="31" t="s">
        <v>53</v>
      </c>
      <c r="Q88" t="s">
        <v>54</v>
      </c>
      <c r="R88" t="s">
        <v>54</v>
      </c>
      <c r="S88" s="9" t="s">
        <v>877</v>
      </c>
    </row>
    <row r="89" ht="14.65" customHeight="1" spans="1:19">
      <c r="A89" s="31" t="s">
        <v>285</v>
      </c>
      <c r="B89" s="32" t="s">
        <v>18</v>
      </c>
      <c r="C89" s="31" t="s">
        <v>179</v>
      </c>
      <c r="D89" s="31" t="s">
        <v>286</v>
      </c>
      <c r="E89" s="33" t="s">
        <v>287</v>
      </c>
      <c r="F89" s="31" t="s">
        <v>14</v>
      </c>
      <c r="G89" s="34">
        <v>1</v>
      </c>
      <c r="H89" s="35">
        <v>1950</v>
      </c>
      <c r="I89" s="35"/>
      <c r="J89" s="35"/>
      <c r="K89" s="35">
        <f t="shared" si="4"/>
        <v>1</v>
      </c>
      <c r="L89" s="35">
        <f t="shared" si="5"/>
        <v>1950</v>
      </c>
      <c r="M89" s="35">
        <v>1950</v>
      </c>
      <c r="N89" s="35">
        <f t="shared" si="6"/>
        <v>0</v>
      </c>
      <c r="O89" s="35">
        <f t="shared" si="7"/>
        <v>0</v>
      </c>
      <c r="P89" s="31" t="s">
        <v>53</v>
      </c>
      <c r="Q89" t="s">
        <v>54</v>
      </c>
      <c r="R89" t="s">
        <v>54</v>
      </c>
      <c r="S89" s="9" t="s">
        <v>877</v>
      </c>
    </row>
    <row r="90" ht="14.65" customHeight="1" spans="1:19">
      <c r="A90" s="31" t="s">
        <v>288</v>
      </c>
      <c r="B90" s="32" t="s">
        <v>18</v>
      </c>
      <c r="C90" s="31" t="s">
        <v>179</v>
      </c>
      <c r="D90" s="31" t="s">
        <v>286</v>
      </c>
      <c r="E90" s="33" t="s">
        <v>287</v>
      </c>
      <c r="F90" s="31" t="s">
        <v>14</v>
      </c>
      <c r="G90" s="34">
        <v>1</v>
      </c>
      <c r="H90" s="35">
        <v>1950</v>
      </c>
      <c r="I90" s="35"/>
      <c r="J90" s="35"/>
      <c r="K90" s="35">
        <f t="shared" si="4"/>
        <v>1</v>
      </c>
      <c r="L90" s="35">
        <f t="shared" si="5"/>
        <v>1950</v>
      </c>
      <c r="M90" s="35">
        <v>1950</v>
      </c>
      <c r="N90" s="35">
        <f t="shared" si="6"/>
        <v>0</v>
      </c>
      <c r="O90" s="35">
        <f t="shared" si="7"/>
        <v>0</v>
      </c>
      <c r="P90" s="31" t="s">
        <v>53</v>
      </c>
      <c r="Q90" t="s">
        <v>54</v>
      </c>
      <c r="R90" t="s">
        <v>54</v>
      </c>
      <c r="S90" s="9" t="s">
        <v>877</v>
      </c>
    </row>
    <row r="91" ht="14.65" customHeight="1" spans="1:19">
      <c r="A91" s="31" t="s">
        <v>289</v>
      </c>
      <c r="B91" s="32" t="s">
        <v>18</v>
      </c>
      <c r="C91" s="31" t="s">
        <v>290</v>
      </c>
      <c r="D91" s="31" t="s">
        <v>291</v>
      </c>
      <c r="E91" s="33" t="s">
        <v>292</v>
      </c>
      <c r="F91" s="31" t="s">
        <v>14</v>
      </c>
      <c r="G91" s="34">
        <v>1</v>
      </c>
      <c r="H91" s="35">
        <v>6950</v>
      </c>
      <c r="I91" s="35"/>
      <c r="J91" s="35"/>
      <c r="K91" s="35">
        <f t="shared" si="4"/>
        <v>1</v>
      </c>
      <c r="L91" s="35">
        <f t="shared" si="5"/>
        <v>6950</v>
      </c>
      <c r="M91" s="35">
        <v>6950</v>
      </c>
      <c r="N91" s="35">
        <f t="shared" si="6"/>
        <v>0</v>
      </c>
      <c r="O91" s="35">
        <f t="shared" si="7"/>
        <v>0</v>
      </c>
      <c r="P91" s="31" t="s">
        <v>53</v>
      </c>
      <c r="Q91" t="s">
        <v>54</v>
      </c>
      <c r="R91" t="s">
        <v>54</v>
      </c>
      <c r="S91" s="9" t="s">
        <v>877</v>
      </c>
    </row>
    <row r="92" ht="14.65" customHeight="1" spans="1:19">
      <c r="A92" s="31" t="s">
        <v>293</v>
      </c>
      <c r="B92" s="32" t="s">
        <v>18</v>
      </c>
      <c r="C92" s="31" t="s">
        <v>290</v>
      </c>
      <c r="D92" s="31" t="s">
        <v>291</v>
      </c>
      <c r="E92" s="33" t="s">
        <v>292</v>
      </c>
      <c r="F92" s="31" t="s">
        <v>14</v>
      </c>
      <c r="G92" s="34">
        <v>1</v>
      </c>
      <c r="H92" s="35">
        <v>6950</v>
      </c>
      <c r="I92" s="35"/>
      <c r="J92" s="35"/>
      <c r="K92" s="35">
        <f t="shared" si="4"/>
        <v>1</v>
      </c>
      <c r="L92" s="35">
        <f t="shared" si="5"/>
        <v>6950</v>
      </c>
      <c r="M92" s="35">
        <v>6950</v>
      </c>
      <c r="N92" s="35">
        <f t="shared" si="6"/>
        <v>0</v>
      </c>
      <c r="O92" s="35">
        <f t="shared" si="7"/>
        <v>0</v>
      </c>
      <c r="P92" s="31" t="s">
        <v>53</v>
      </c>
      <c r="Q92" t="s">
        <v>54</v>
      </c>
      <c r="R92" t="s">
        <v>54</v>
      </c>
      <c r="S92" s="9" t="s">
        <v>877</v>
      </c>
    </row>
    <row r="93" ht="14.65" customHeight="1" spans="1:19">
      <c r="A93" s="31" t="s">
        <v>294</v>
      </c>
      <c r="B93" s="32" t="s">
        <v>18</v>
      </c>
      <c r="C93" s="31" t="s">
        <v>290</v>
      </c>
      <c r="D93" s="31" t="s">
        <v>291</v>
      </c>
      <c r="E93" s="33" t="s">
        <v>292</v>
      </c>
      <c r="F93" s="31" t="s">
        <v>14</v>
      </c>
      <c r="G93" s="34">
        <v>1</v>
      </c>
      <c r="H93" s="35">
        <v>6950</v>
      </c>
      <c r="I93" s="35"/>
      <c r="J93" s="35"/>
      <c r="K93" s="35">
        <f t="shared" si="4"/>
        <v>1</v>
      </c>
      <c r="L93" s="35">
        <f t="shared" si="5"/>
        <v>6950</v>
      </c>
      <c r="M93" s="35">
        <v>6950</v>
      </c>
      <c r="N93" s="35">
        <f t="shared" si="6"/>
        <v>0</v>
      </c>
      <c r="O93" s="35">
        <f t="shared" si="7"/>
        <v>0</v>
      </c>
      <c r="P93" s="31" t="s">
        <v>53</v>
      </c>
      <c r="Q93" t="s">
        <v>54</v>
      </c>
      <c r="R93" t="s">
        <v>54</v>
      </c>
      <c r="S93" s="9" t="s">
        <v>877</v>
      </c>
    </row>
    <row r="94" ht="14.65" customHeight="1" spans="1:19">
      <c r="A94" s="31" t="s">
        <v>295</v>
      </c>
      <c r="B94" s="32" t="s">
        <v>18</v>
      </c>
      <c r="C94" s="31" t="s">
        <v>290</v>
      </c>
      <c r="D94" s="31" t="s">
        <v>291</v>
      </c>
      <c r="E94" s="33" t="s">
        <v>292</v>
      </c>
      <c r="F94" s="31" t="s">
        <v>14</v>
      </c>
      <c r="G94" s="34">
        <v>1</v>
      </c>
      <c r="H94" s="35">
        <v>6950</v>
      </c>
      <c r="I94" s="35"/>
      <c r="J94" s="35"/>
      <c r="K94" s="35">
        <f t="shared" si="4"/>
        <v>1</v>
      </c>
      <c r="L94" s="35">
        <f t="shared" si="5"/>
        <v>6950</v>
      </c>
      <c r="M94" s="35">
        <v>6950</v>
      </c>
      <c r="N94" s="35">
        <f t="shared" si="6"/>
        <v>0</v>
      </c>
      <c r="O94" s="35">
        <f t="shared" si="7"/>
        <v>0</v>
      </c>
      <c r="P94" s="31" t="s">
        <v>53</v>
      </c>
      <c r="Q94" t="s">
        <v>54</v>
      </c>
      <c r="R94" t="s">
        <v>54</v>
      </c>
      <c r="S94" s="9" t="s">
        <v>877</v>
      </c>
    </row>
    <row r="95" ht="14.65" customHeight="1" spans="1:19">
      <c r="A95" s="31" t="s">
        <v>296</v>
      </c>
      <c r="B95" s="32" t="s">
        <v>18</v>
      </c>
      <c r="C95" s="31" t="s">
        <v>290</v>
      </c>
      <c r="D95" s="31" t="s">
        <v>291</v>
      </c>
      <c r="E95" s="33" t="s">
        <v>292</v>
      </c>
      <c r="F95" s="31" t="s">
        <v>14</v>
      </c>
      <c r="G95" s="34">
        <v>1</v>
      </c>
      <c r="H95" s="35">
        <v>6950</v>
      </c>
      <c r="I95" s="35"/>
      <c r="J95" s="35"/>
      <c r="K95" s="35">
        <f t="shared" si="4"/>
        <v>1</v>
      </c>
      <c r="L95" s="35">
        <f t="shared" si="5"/>
        <v>6950</v>
      </c>
      <c r="M95" s="35">
        <v>6950</v>
      </c>
      <c r="N95" s="35">
        <f t="shared" si="6"/>
        <v>0</v>
      </c>
      <c r="O95" s="35">
        <f t="shared" si="7"/>
        <v>0</v>
      </c>
      <c r="P95" s="31" t="s">
        <v>53</v>
      </c>
      <c r="Q95" t="s">
        <v>54</v>
      </c>
      <c r="R95" t="s">
        <v>54</v>
      </c>
      <c r="S95" s="9" t="s">
        <v>877</v>
      </c>
    </row>
    <row r="96" ht="14.65" customHeight="1" spans="1:19">
      <c r="A96" s="31" t="s">
        <v>297</v>
      </c>
      <c r="B96" s="32" t="s">
        <v>18</v>
      </c>
      <c r="C96" s="31" t="s">
        <v>290</v>
      </c>
      <c r="D96" s="31" t="s">
        <v>291</v>
      </c>
      <c r="E96" s="33" t="s">
        <v>292</v>
      </c>
      <c r="F96" s="31" t="s">
        <v>14</v>
      </c>
      <c r="G96" s="34">
        <v>1</v>
      </c>
      <c r="H96" s="35">
        <v>6950</v>
      </c>
      <c r="I96" s="35"/>
      <c r="J96" s="35"/>
      <c r="K96" s="35">
        <f t="shared" si="4"/>
        <v>1</v>
      </c>
      <c r="L96" s="35">
        <f t="shared" si="5"/>
        <v>6950</v>
      </c>
      <c r="M96" s="35">
        <v>6950</v>
      </c>
      <c r="N96" s="35">
        <f t="shared" si="6"/>
        <v>0</v>
      </c>
      <c r="O96" s="35">
        <f t="shared" si="7"/>
        <v>0</v>
      </c>
      <c r="P96" s="31" t="s">
        <v>53</v>
      </c>
      <c r="Q96" t="s">
        <v>54</v>
      </c>
      <c r="R96" t="s">
        <v>54</v>
      </c>
      <c r="S96" s="9" t="s">
        <v>877</v>
      </c>
    </row>
    <row r="97" ht="14.65" customHeight="1" spans="1:19">
      <c r="A97" s="31" t="s">
        <v>298</v>
      </c>
      <c r="B97" s="32" t="s">
        <v>18</v>
      </c>
      <c r="C97" s="31" t="s">
        <v>290</v>
      </c>
      <c r="D97" s="31" t="s">
        <v>291</v>
      </c>
      <c r="E97" s="33" t="s">
        <v>292</v>
      </c>
      <c r="F97" s="31" t="s">
        <v>14</v>
      </c>
      <c r="G97" s="34">
        <v>1</v>
      </c>
      <c r="H97" s="35">
        <v>6950</v>
      </c>
      <c r="I97" s="35"/>
      <c r="J97" s="35"/>
      <c r="K97" s="35">
        <f t="shared" si="4"/>
        <v>1</v>
      </c>
      <c r="L97" s="35">
        <f t="shared" si="5"/>
        <v>6950</v>
      </c>
      <c r="M97" s="35">
        <v>6950</v>
      </c>
      <c r="N97" s="35">
        <f t="shared" si="6"/>
        <v>0</v>
      </c>
      <c r="O97" s="35">
        <f t="shared" si="7"/>
        <v>0</v>
      </c>
      <c r="P97" s="31" t="s">
        <v>53</v>
      </c>
      <c r="Q97" t="s">
        <v>54</v>
      </c>
      <c r="R97" t="s">
        <v>54</v>
      </c>
      <c r="S97" s="9" t="s">
        <v>877</v>
      </c>
    </row>
    <row r="98" ht="14.65" customHeight="1" spans="1:19">
      <c r="A98" s="31" t="s">
        <v>299</v>
      </c>
      <c r="B98" s="32" t="s">
        <v>18</v>
      </c>
      <c r="C98" s="31" t="s">
        <v>290</v>
      </c>
      <c r="D98" s="31" t="s">
        <v>291</v>
      </c>
      <c r="E98" s="33" t="s">
        <v>292</v>
      </c>
      <c r="F98" s="31" t="s">
        <v>14</v>
      </c>
      <c r="G98" s="34">
        <v>1</v>
      </c>
      <c r="H98" s="35">
        <v>6950</v>
      </c>
      <c r="I98" s="35"/>
      <c r="J98" s="35"/>
      <c r="K98" s="35">
        <f t="shared" si="4"/>
        <v>1</v>
      </c>
      <c r="L98" s="35">
        <f t="shared" si="5"/>
        <v>6950</v>
      </c>
      <c r="M98" s="35">
        <v>6950</v>
      </c>
      <c r="N98" s="35">
        <f t="shared" si="6"/>
        <v>0</v>
      </c>
      <c r="O98" s="35">
        <f t="shared" si="7"/>
        <v>0</v>
      </c>
      <c r="P98" s="31" t="s">
        <v>53</v>
      </c>
      <c r="Q98" t="s">
        <v>54</v>
      </c>
      <c r="R98" t="s">
        <v>54</v>
      </c>
      <c r="S98" s="9" t="s">
        <v>877</v>
      </c>
    </row>
    <row r="99" ht="14.65" customHeight="1" spans="1:19">
      <c r="A99" s="31" t="s">
        <v>300</v>
      </c>
      <c r="B99" s="32" t="s">
        <v>18</v>
      </c>
      <c r="C99" s="31" t="s">
        <v>290</v>
      </c>
      <c r="D99" s="31" t="s">
        <v>291</v>
      </c>
      <c r="E99" s="33" t="s">
        <v>292</v>
      </c>
      <c r="F99" s="31" t="s">
        <v>14</v>
      </c>
      <c r="G99" s="34">
        <v>1</v>
      </c>
      <c r="H99" s="35">
        <v>6950</v>
      </c>
      <c r="I99" s="35"/>
      <c r="J99" s="35"/>
      <c r="K99" s="35">
        <f t="shared" si="4"/>
        <v>1</v>
      </c>
      <c r="L99" s="35">
        <f t="shared" si="5"/>
        <v>6950</v>
      </c>
      <c r="M99" s="35">
        <v>6950</v>
      </c>
      <c r="N99" s="35">
        <f t="shared" si="6"/>
        <v>0</v>
      </c>
      <c r="O99" s="35">
        <f t="shared" si="7"/>
        <v>0</v>
      </c>
      <c r="P99" s="31" t="s">
        <v>53</v>
      </c>
      <c r="Q99" t="s">
        <v>54</v>
      </c>
      <c r="R99" t="s">
        <v>54</v>
      </c>
      <c r="S99" s="9" t="s">
        <v>877</v>
      </c>
    </row>
    <row r="100" ht="14.65" customHeight="1" spans="1:19">
      <c r="A100" s="31" t="s">
        <v>301</v>
      </c>
      <c r="B100" s="32" t="s">
        <v>18</v>
      </c>
      <c r="C100" s="31" t="s">
        <v>290</v>
      </c>
      <c r="D100" s="31" t="s">
        <v>291</v>
      </c>
      <c r="E100" s="33" t="s">
        <v>292</v>
      </c>
      <c r="F100" s="31" t="s">
        <v>14</v>
      </c>
      <c r="G100" s="34">
        <v>1</v>
      </c>
      <c r="H100" s="35">
        <v>6950</v>
      </c>
      <c r="I100" s="35"/>
      <c r="J100" s="35"/>
      <c r="K100" s="35">
        <f t="shared" si="4"/>
        <v>1</v>
      </c>
      <c r="L100" s="35">
        <f t="shared" si="5"/>
        <v>6950</v>
      </c>
      <c r="M100" s="35">
        <v>6950</v>
      </c>
      <c r="N100" s="35">
        <f t="shared" si="6"/>
        <v>0</v>
      </c>
      <c r="O100" s="35">
        <f t="shared" si="7"/>
        <v>0</v>
      </c>
      <c r="P100" s="31" t="s">
        <v>53</v>
      </c>
      <c r="Q100" t="s">
        <v>54</v>
      </c>
      <c r="R100" t="s">
        <v>54</v>
      </c>
      <c r="S100" s="9" t="s">
        <v>877</v>
      </c>
    </row>
    <row r="101" ht="14.65" customHeight="1" spans="1:19">
      <c r="A101" s="31" t="s">
        <v>302</v>
      </c>
      <c r="B101" s="32" t="s">
        <v>18</v>
      </c>
      <c r="C101" s="31" t="s">
        <v>290</v>
      </c>
      <c r="D101" s="31" t="s">
        <v>291</v>
      </c>
      <c r="E101" s="33" t="s">
        <v>292</v>
      </c>
      <c r="F101" s="31" t="s">
        <v>14</v>
      </c>
      <c r="G101" s="34">
        <v>1</v>
      </c>
      <c r="H101" s="35">
        <v>6950</v>
      </c>
      <c r="I101" s="35"/>
      <c r="J101" s="35"/>
      <c r="K101" s="35">
        <f t="shared" si="4"/>
        <v>1</v>
      </c>
      <c r="L101" s="35">
        <f t="shared" si="5"/>
        <v>6950</v>
      </c>
      <c r="M101" s="35">
        <v>6950</v>
      </c>
      <c r="N101" s="35">
        <f t="shared" si="6"/>
        <v>0</v>
      </c>
      <c r="O101" s="35">
        <f t="shared" si="7"/>
        <v>0</v>
      </c>
      <c r="P101" s="31" t="s">
        <v>53</v>
      </c>
      <c r="Q101" t="s">
        <v>54</v>
      </c>
      <c r="R101" t="s">
        <v>54</v>
      </c>
      <c r="S101" s="9" t="s">
        <v>877</v>
      </c>
    </row>
    <row r="102" ht="14.65" customHeight="1" spans="1:19">
      <c r="A102" s="31" t="s">
        <v>303</v>
      </c>
      <c r="B102" s="32" t="s">
        <v>18</v>
      </c>
      <c r="C102" s="31" t="s">
        <v>290</v>
      </c>
      <c r="D102" s="31" t="s">
        <v>291</v>
      </c>
      <c r="E102" s="33" t="s">
        <v>292</v>
      </c>
      <c r="F102" s="31" t="s">
        <v>14</v>
      </c>
      <c r="G102" s="34">
        <v>1</v>
      </c>
      <c r="H102" s="35">
        <v>6950</v>
      </c>
      <c r="I102" s="35"/>
      <c r="J102" s="35"/>
      <c r="K102" s="35">
        <f t="shared" si="4"/>
        <v>1</v>
      </c>
      <c r="L102" s="35">
        <f t="shared" si="5"/>
        <v>6950</v>
      </c>
      <c r="M102" s="35">
        <v>6950</v>
      </c>
      <c r="N102" s="35">
        <f t="shared" si="6"/>
        <v>0</v>
      </c>
      <c r="O102" s="35">
        <f t="shared" si="7"/>
        <v>0</v>
      </c>
      <c r="P102" s="31" t="s">
        <v>53</v>
      </c>
      <c r="Q102" t="s">
        <v>54</v>
      </c>
      <c r="R102" t="s">
        <v>54</v>
      </c>
      <c r="S102" s="9" t="s">
        <v>877</v>
      </c>
    </row>
    <row r="103" ht="14.65" customHeight="1" spans="1:19">
      <c r="A103" s="31" t="s">
        <v>304</v>
      </c>
      <c r="B103" s="32" t="s">
        <v>18</v>
      </c>
      <c r="C103" s="31" t="s">
        <v>290</v>
      </c>
      <c r="D103" s="31" t="s">
        <v>291</v>
      </c>
      <c r="E103" s="33" t="s">
        <v>292</v>
      </c>
      <c r="F103" s="31" t="s">
        <v>14</v>
      </c>
      <c r="G103" s="34">
        <v>1</v>
      </c>
      <c r="H103" s="35">
        <v>6950</v>
      </c>
      <c r="I103" s="35"/>
      <c r="J103" s="35"/>
      <c r="K103" s="35">
        <f t="shared" si="4"/>
        <v>1</v>
      </c>
      <c r="L103" s="35">
        <f t="shared" si="5"/>
        <v>6950</v>
      </c>
      <c r="M103" s="35">
        <v>6950</v>
      </c>
      <c r="N103" s="35">
        <f t="shared" si="6"/>
        <v>0</v>
      </c>
      <c r="O103" s="35">
        <f t="shared" si="7"/>
        <v>0</v>
      </c>
      <c r="P103" s="31" t="s">
        <v>53</v>
      </c>
      <c r="Q103" t="s">
        <v>54</v>
      </c>
      <c r="R103" t="s">
        <v>54</v>
      </c>
      <c r="S103" s="9" t="s">
        <v>877</v>
      </c>
    </row>
    <row r="104" ht="14.65" customHeight="1" spans="1:19">
      <c r="A104" s="31" t="s">
        <v>305</v>
      </c>
      <c r="B104" s="32" t="s">
        <v>18</v>
      </c>
      <c r="C104" s="31" t="s">
        <v>290</v>
      </c>
      <c r="D104" s="31" t="s">
        <v>291</v>
      </c>
      <c r="E104" s="33" t="s">
        <v>292</v>
      </c>
      <c r="F104" s="31" t="s">
        <v>14</v>
      </c>
      <c r="G104" s="34">
        <v>1</v>
      </c>
      <c r="H104" s="35">
        <v>6950</v>
      </c>
      <c r="I104" s="35"/>
      <c r="J104" s="35"/>
      <c r="K104" s="35">
        <f t="shared" si="4"/>
        <v>1</v>
      </c>
      <c r="L104" s="35">
        <f t="shared" si="5"/>
        <v>6950</v>
      </c>
      <c r="M104" s="35">
        <v>6950</v>
      </c>
      <c r="N104" s="35">
        <f t="shared" si="6"/>
        <v>0</v>
      </c>
      <c r="O104" s="35">
        <f t="shared" si="7"/>
        <v>0</v>
      </c>
      <c r="P104" s="31" t="s">
        <v>53</v>
      </c>
      <c r="Q104" t="s">
        <v>54</v>
      </c>
      <c r="R104" t="s">
        <v>54</v>
      </c>
      <c r="S104" s="9" t="s">
        <v>877</v>
      </c>
    </row>
    <row r="105" ht="14.65" customHeight="1" spans="1:19">
      <c r="A105" s="31" t="s">
        <v>306</v>
      </c>
      <c r="B105" s="32" t="s">
        <v>18</v>
      </c>
      <c r="C105" s="31" t="s">
        <v>290</v>
      </c>
      <c r="D105" s="31" t="s">
        <v>291</v>
      </c>
      <c r="E105" s="33" t="s">
        <v>292</v>
      </c>
      <c r="F105" s="31" t="s">
        <v>14</v>
      </c>
      <c r="G105" s="34">
        <v>1</v>
      </c>
      <c r="H105" s="35">
        <v>6950</v>
      </c>
      <c r="I105" s="35"/>
      <c r="J105" s="35"/>
      <c r="K105" s="35">
        <f t="shared" ref="K105:K166" si="8">G105+I105</f>
        <v>1</v>
      </c>
      <c r="L105" s="35">
        <f t="shared" ref="L105:L166" si="9">H105+J105</f>
        <v>6950</v>
      </c>
      <c r="M105" s="35">
        <v>6950</v>
      </c>
      <c r="N105" s="35">
        <f t="shared" ref="N105:N166" si="10">H105-M105</f>
        <v>0</v>
      </c>
      <c r="O105" s="35">
        <f t="shared" ref="O105:O166" si="11">N105</f>
        <v>0</v>
      </c>
      <c r="P105" s="31" t="s">
        <v>53</v>
      </c>
      <c r="Q105" t="s">
        <v>54</v>
      </c>
      <c r="R105" t="s">
        <v>54</v>
      </c>
      <c r="S105" s="9" t="s">
        <v>877</v>
      </c>
    </row>
    <row r="106" ht="14.65" customHeight="1" spans="1:19">
      <c r="A106" s="31" t="s">
        <v>307</v>
      </c>
      <c r="B106" s="32" t="s">
        <v>18</v>
      </c>
      <c r="C106" s="31" t="s">
        <v>290</v>
      </c>
      <c r="D106" s="31" t="s">
        <v>291</v>
      </c>
      <c r="E106" s="33" t="s">
        <v>292</v>
      </c>
      <c r="F106" s="31" t="s">
        <v>14</v>
      </c>
      <c r="G106" s="34">
        <v>1</v>
      </c>
      <c r="H106" s="35">
        <v>6950</v>
      </c>
      <c r="I106" s="35"/>
      <c r="J106" s="35"/>
      <c r="K106" s="35">
        <f t="shared" si="8"/>
        <v>1</v>
      </c>
      <c r="L106" s="35">
        <f t="shared" si="9"/>
        <v>6950</v>
      </c>
      <c r="M106" s="35">
        <v>6950</v>
      </c>
      <c r="N106" s="35">
        <f t="shared" si="10"/>
        <v>0</v>
      </c>
      <c r="O106" s="35">
        <f t="shared" si="11"/>
        <v>0</v>
      </c>
      <c r="P106" s="31" t="s">
        <v>53</v>
      </c>
      <c r="Q106" t="s">
        <v>54</v>
      </c>
      <c r="R106" t="s">
        <v>54</v>
      </c>
      <c r="S106" s="9" t="s">
        <v>877</v>
      </c>
    </row>
    <row r="107" ht="14.65" customHeight="1" spans="1:19">
      <c r="A107" s="31" t="s">
        <v>308</v>
      </c>
      <c r="B107" s="32" t="s">
        <v>18</v>
      </c>
      <c r="C107" s="31" t="s">
        <v>290</v>
      </c>
      <c r="D107" s="31" t="s">
        <v>291</v>
      </c>
      <c r="E107" s="33" t="s">
        <v>292</v>
      </c>
      <c r="F107" s="31" t="s">
        <v>14</v>
      </c>
      <c r="G107" s="34">
        <v>1</v>
      </c>
      <c r="H107" s="35">
        <v>6950</v>
      </c>
      <c r="I107" s="35"/>
      <c r="J107" s="35"/>
      <c r="K107" s="35">
        <f t="shared" si="8"/>
        <v>1</v>
      </c>
      <c r="L107" s="35">
        <f t="shared" si="9"/>
        <v>6950</v>
      </c>
      <c r="M107" s="35">
        <v>6950</v>
      </c>
      <c r="N107" s="35">
        <f t="shared" si="10"/>
        <v>0</v>
      </c>
      <c r="O107" s="35">
        <f t="shared" si="11"/>
        <v>0</v>
      </c>
      <c r="P107" s="31" t="s">
        <v>53</v>
      </c>
      <c r="Q107" t="s">
        <v>54</v>
      </c>
      <c r="R107" t="s">
        <v>54</v>
      </c>
      <c r="S107" s="9" t="s">
        <v>877</v>
      </c>
    </row>
    <row r="108" ht="14.65" customHeight="1" spans="1:19">
      <c r="A108" s="31" t="s">
        <v>309</v>
      </c>
      <c r="B108" s="32" t="s">
        <v>18</v>
      </c>
      <c r="C108" s="31" t="s">
        <v>290</v>
      </c>
      <c r="D108" s="31" t="s">
        <v>291</v>
      </c>
      <c r="E108" s="33" t="s">
        <v>292</v>
      </c>
      <c r="F108" s="31" t="s">
        <v>14</v>
      </c>
      <c r="G108" s="34">
        <v>1</v>
      </c>
      <c r="H108" s="35">
        <v>6950</v>
      </c>
      <c r="I108" s="35"/>
      <c r="J108" s="35"/>
      <c r="K108" s="35">
        <f t="shared" si="8"/>
        <v>1</v>
      </c>
      <c r="L108" s="35">
        <f t="shared" si="9"/>
        <v>6950</v>
      </c>
      <c r="M108" s="35">
        <v>6950</v>
      </c>
      <c r="N108" s="35">
        <f t="shared" si="10"/>
        <v>0</v>
      </c>
      <c r="O108" s="35">
        <f t="shared" si="11"/>
        <v>0</v>
      </c>
      <c r="P108" s="31" t="s">
        <v>53</v>
      </c>
      <c r="Q108" t="s">
        <v>54</v>
      </c>
      <c r="R108" t="s">
        <v>54</v>
      </c>
      <c r="S108" s="9" t="s">
        <v>877</v>
      </c>
    </row>
    <row r="109" ht="14.65" customHeight="1" spans="1:19">
      <c r="A109" s="31" t="s">
        <v>310</v>
      </c>
      <c r="B109" s="32" t="s">
        <v>18</v>
      </c>
      <c r="C109" s="31" t="s">
        <v>290</v>
      </c>
      <c r="D109" s="31" t="s">
        <v>291</v>
      </c>
      <c r="E109" s="33" t="s">
        <v>292</v>
      </c>
      <c r="F109" s="31" t="s">
        <v>14</v>
      </c>
      <c r="G109" s="34">
        <v>1</v>
      </c>
      <c r="H109" s="35">
        <v>6950</v>
      </c>
      <c r="I109" s="35"/>
      <c r="J109" s="35"/>
      <c r="K109" s="35">
        <f t="shared" si="8"/>
        <v>1</v>
      </c>
      <c r="L109" s="35">
        <f t="shared" si="9"/>
        <v>6950</v>
      </c>
      <c r="M109" s="35">
        <v>6950</v>
      </c>
      <c r="N109" s="35">
        <f t="shared" si="10"/>
        <v>0</v>
      </c>
      <c r="O109" s="35">
        <f t="shared" si="11"/>
        <v>0</v>
      </c>
      <c r="P109" s="31" t="s">
        <v>53</v>
      </c>
      <c r="Q109" t="s">
        <v>54</v>
      </c>
      <c r="R109" t="s">
        <v>54</v>
      </c>
      <c r="S109" s="9" t="s">
        <v>877</v>
      </c>
    </row>
    <row r="110" ht="14.65" customHeight="1" spans="1:19">
      <c r="A110" s="31" t="s">
        <v>311</v>
      </c>
      <c r="B110" s="32" t="s">
        <v>18</v>
      </c>
      <c r="C110" s="31" t="s">
        <v>290</v>
      </c>
      <c r="D110" s="31" t="s">
        <v>291</v>
      </c>
      <c r="E110" s="33" t="s">
        <v>292</v>
      </c>
      <c r="F110" s="31" t="s">
        <v>14</v>
      </c>
      <c r="G110" s="34">
        <v>1</v>
      </c>
      <c r="H110" s="35">
        <v>6950</v>
      </c>
      <c r="I110" s="35"/>
      <c r="J110" s="35"/>
      <c r="K110" s="35">
        <f t="shared" si="8"/>
        <v>1</v>
      </c>
      <c r="L110" s="35">
        <f t="shared" si="9"/>
        <v>6950</v>
      </c>
      <c r="M110" s="35">
        <v>6950</v>
      </c>
      <c r="N110" s="35">
        <f t="shared" si="10"/>
        <v>0</v>
      </c>
      <c r="O110" s="35">
        <f t="shared" si="11"/>
        <v>0</v>
      </c>
      <c r="P110" s="31" t="s">
        <v>53</v>
      </c>
      <c r="Q110" t="s">
        <v>54</v>
      </c>
      <c r="R110" t="s">
        <v>54</v>
      </c>
      <c r="S110" s="9" t="s">
        <v>877</v>
      </c>
    </row>
    <row r="111" ht="14.65" customHeight="1" spans="1:19">
      <c r="A111" s="31" t="s">
        <v>312</v>
      </c>
      <c r="B111" s="32" t="s">
        <v>18</v>
      </c>
      <c r="C111" s="31" t="s">
        <v>290</v>
      </c>
      <c r="D111" s="31" t="s">
        <v>291</v>
      </c>
      <c r="E111" s="33" t="s">
        <v>292</v>
      </c>
      <c r="F111" s="31" t="s">
        <v>14</v>
      </c>
      <c r="G111" s="34">
        <v>1</v>
      </c>
      <c r="H111" s="35">
        <v>6950</v>
      </c>
      <c r="I111" s="35"/>
      <c r="J111" s="35"/>
      <c r="K111" s="35">
        <f t="shared" si="8"/>
        <v>1</v>
      </c>
      <c r="L111" s="35">
        <f t="shared" si="9"/>
        <v>6950</v>
      </c>
      <c r="M111" s="35">
        <v>6950</v>
      </c>
      <c r="N111" s="35">
        <f t="shared" si="10"/>
        <v>0</v>
      </c>
      <c r="O111" s="35">
        <f t="shared" si="11"/>
        <v>0</v>
      </c>
      <c r="P111" s="31" t="s">
        <v>53</v>
      </c>
      <c r="Q111" t="s">
        <v>54</v>
      </c>
      <c r="R111" t="s">
        <v>54</v>
      </c>
      <c r="S111" s="9" t="s">
        <v>877</v>
      </c>
    </row>
    <row r="112" ht="14.65" customHeight="1" spans="1:19">
      <c r="A112" s="31" t="s">
        <v>313</v>
      </c>
      <c r="B112" s="32" t="s">
        <v>18</v>
      </c>
      <c r="C112" s="31" t="s">
        <v>290</v>
      </c>
      <c r="D112" s="31" t="s">
        <v>291</v>
      </c>
      <c r="E112" s="33" t="s">
        <v>292</v>
      </c>
      <c r="F112" s="31" t="s">
        <v>14</v>
      </c>
      <c r="G112" s="34">
        <v>1</v>
      </c>
      <c r="H112" s="35">
        <v>6950</v>
      </c>
      <c r="I112" s="35"/>
      <c r="J112" s="35"/>
      <c r="K112" s="35">
        <f t="shared" si="8"/>
        <v>1</v>
      </c>
      <c r="L112" s="35">
        <f t="shared" si="9"/>
        <v>6950</v>
      </c>
      <c r="M112" s="35">
        <v>6950</v>
      </c>
      <c r="N112" s="35">
        <f t="shared" si="10"/>
        <v>0</v>
      </c>
      <c r="O112" s="35">
        <f t="shared" si="11"/>
        <v>0</v>
      </c>
      <c r="P112" s="31" t="s">
        <v>53</v>
      </c>
      <c r="Q112" t="s">
        <v>54</v>
      </c>
      <c r="R112" t="s">
        <v>54</v>
      </c>
      <c r="S112" s="9" t="s">
        <v>877</v>
      </c>
    </row>
    <row r="113" ht="14.65" customHeight="1" spans="1:19">
      <c r="A113" s="31" t="s">
        <v>314</v>
      </c>
      <c r="B113" s="32" t="s">
        <v>18</v>
      </c>
      <c r="C113" s="31" t="s">
        <v>290</v>
      </c>
      <c r="D113" s="31" t="s">
        <v>291</v>
      </c>
      <c r="E113" s="33" t="s">
        <v>292</v>
      </c>
      <c r="F113" s="31" t="s">
        <v>14</v>
      </c>
      <c r="G113" s="34">
        <v>1</v>
      </c>
      <c r="H113" s="35">
        <v>6950</v>
      </c>
      <c r="I113" s="35"/>
      <c r="J113" s="35"/>
      <c r="K113" s="35">
        <f t="shared" si="8"/>
        <v>1</v>
      </c>
      <c r="L113" s="35">
        <f t="shared" si="9"/>
        <v>6950</v>
      </c>
      <c r="M113" s="35">
        <v>6950</v>
      </c>
      <c r="N113" s="35">
        <f t="shared" si="10"/>
        <v>0</v>
      </c>
      <c r="O113" s="35">
        <f t="shared" si="11"/>
        <v>0</v>
      </c>
      <c r="P113" s="31" t="s">
        <v>53</v>
      </c>
      <c r="Q113" t="s">
        <v>54</v>
      </c>
      <c r="R113" t="s">
        <v>54</v>
      </c>
      <c r="S113" s="9" t="s">
        <v>877</v>
      </c>
    </row>
    <row r="114" ht="14.65" customHeight="1" spans="1:19">
      <c r="A114" s="31" t="s">
        <v>315</v>
      </c>
      <c r="B114" s="32" t="s">
        <v>18</v>
      </c>
      <c r="C114" s="31" t="s">
        <v>316</v>
      </c>
      <c r="D114" s="31" t="s">
        <v>317</v>
      </c>
      <c r="E114" s="33" t="s">
        <v>318</v>
      </c>
      <c r="F114" s="31" t="s">
        <v>14</v>
      </c>
      <c r="G114" s="34">
        <v>1</v>
      </c>
      <c r="H114" s="35">
        <v>10200</v>
      </c>
      <c r="I114" s="35"/>
      <c r="J114" s="35"/>
      <c r="K114" s="35">
        <f t="shared" si="8"/>
        <v>1</v>
      </c>
      <c r="L114" s="35">
        <f t="shared" si="9"/>
        <v>10200</v>
      </c>
      <c r="M114" s="35">
        <v>10200</v>
      </c>
      <c r="N114" s="35">
        <f t="shared" si="10"/>
        <v>0</v>
      </c>
      <c r="O114" s="35">
        <f t="shared" si="11"/>
        <v>0</v>
      </c>
      <c r="P114" s="31" t="s">
        <v>53</v>
      </c>
      <c r="Q114" t="s">
        <v>54</v>
      </c>
      <c r="R114" t="s">
        <v>54</v>
      </c>
      <c r="S114" s="9" t="s">
        <v>877</v>
      </c>
    </row>
    <row r="115" ht="14.65" customHeight="1" spans="1:19">
      <c r="A115" s="31" t="s">
        <v>319</v>
      </c>
      <c r="B115" s="32" t="s">
        <v>18</v>
      </c>
      <c r="C115" s="31" t="s">
        <v>320</v>
      </c>
      <c r="D115" s="31" t="s">
        <v>321</v>
      </c>
      <c r="E115" s="33" t="s">
        <v>318</v>
      </c>
      <c r="F115" s="31" t="s">
        <v>14</v>
      </c>
      <c r="G115" s="34">
        <v>1</v>
      </c>
      <c r="H115" s="35">
        <v>30500</v>
      </c>
      <c r="I115" s="35"/>
      <c r="J115" s="35"/>
      <c r="K115" s="35">
        <f t="shared" si="8"/>
        <v>1</v>
      </c>
      <c r="L115" s="35">
        <f t="shared" si="9"/>
        <v>30500</v>
      </c>
      <c r="M115" s="35">
        <v>30500</v>
      </c>
      <c r="N115" s="35">
        <f t="shared" si="10"/>
        <v>0</v>
      </c>
      <c r="O115" s="35">
        <f t="shared" si="11"/>
        <v>0</v>
      </c>
      <c r="P115" s="31" t="s">
        <v>53</v>
      </c>
      <c r="Q115" t="s">
        <v>54</v>
      </c>
      <c r="R115" t="s">
        <v>54</v>
      </c>
      <c r="S115" s="9" t="s">
        <v>877</v>
      </c>
    </row>
    <row r="116" ht="14.65" customHeight="1" spans="1:19">
      <c r="A116" s="31" t="s">
        <v>322</v>
      </c>
      <c r="B116" s="32" t="s">
        <v>18</v>
      </c>
      <c r="C116" s="31" t="s">
        <v>323</v>
      </c>
      <c r="D116" s="31" t="s">
        <v>324</v>
      </c>
      <c r="E116" s="33" t="s">
        <v>325</v>
      </c>
      <c r="F116" s="31" t="s">
        <v>14</v>
      </c>
      <c r="G116" s="34">
        <v>1</v>
      </c>
      <c r="H116" s="35">
        <v>30000</v>
      </c>
      <c r="I116" s="35"/>
      <c r="J116" s="35"/>
      <c r="K116" s="35">
        <f t="shared" si="8"/>
        <v>1</v>
      </c>
      <c r="L116" s="35">
        <f t="shared" si="9"/>
        <v>30000</v>
      </c>
      <c r="M116" s="35">
        <v>30000</v>
      </c>
      <c r="N116" s="35">
        <f t="shared" si="10"/>
        <v>0</v>
      </c>
      <c r="O116" s="35">
        <f t="shared" si="11"/>
        <v>0</v>
      </c>
      <c r="P116" s="31" t="s">
        <v>53</v>
      </c>
      <c r="Q116" t="s">
        <v>54</v>
      </c>
      <c r="R116" t="s">
        <v>54</v>
      </c>
      <c r="S116" s="9" t="s">
        <v>877</v>
      </c>
    </row>
    <row r="117" ht="14.65" customHeight="1" spans="1:19">
      <c r="A117" s="31" t="s">
        <v>326</v>
      </c>
      <c r="B117" s="32" t="s">
        <v>18</v>
      </c>
      <c r="C117" s="31" t="s">
        <v>327</v>
      </c>
      <c r="D117" s="31" t="s">
        <v>328</v>
      </c>
      <c r="E117" s="33" t="s">
        <v>329</v>
      </c>
      <c r="F117" s="31" t="s">
        <v>14</v>
      </c>
      <c r="G117" s="34">
        <v>1</v>
      </c>
      <c r="H117" s="35">
        <v>10000</v>
      </c>
      <c r="I117" s="35"/>
      <c r="J117" s="35"/>
      <c r="K117" s="35">
        <f t="shared" si="8"/>
        <v>1</v>
      </c>
      <c r="L117" s="35">
        <f t="shared" si="9"/>
        <v>10000</v>
      </c>
      <c r="M117" s="35">
        <v>10000</v>
      </c>
      <c r="N117" s="35">
        <f t="shared" si="10"/>
        <v>0</v>
      </c>
      <c r="O117" s="35">
        <f t="shared" si="11"/>
        <v>0</v>
      </c>
      <c r="P117" s="31" t="s">
        <v>53</v>
      </c>
      <c r="Q117" t="s">
        <v>54</v>
      </c>
      <c r="R117" t="s">
        <v>54</v>
      </c>
      <c r="S117" s="9" t="s">
        <v>877</v>
      </c>
    </row>
    <row r="118" ht="14.65" customHeight="1" spans="1:19">
      <c r="A118" s="31" t="s">
        <v>330</v>
      </c>
      <c r="B118" s="32" t="s">
        <v>18</v>
      </c>
      <c r="C118" s="31" t="s">
        <v>327</v>
      </c>
      <c r="D118" s="31" t="s">
        <v>328</v>
      </c>
      <c r="E118" s="33" t="s">
        <v>329</v>
      </c>
      <c r="F118" s="31" t="s">
        <v>14</v>
      </c>
      <c r="G118" s="34">
        <v>1</v>
      </c>
      <c r="H118" s="35">
        <v>10000</v>
      </c>
      <c r="I118" s="35"/>
      <c r="J118" s="35"/>
      <c r="K118" s="35">
        <f t="shared" si="8"/>
        <v>1</v>
      </c>
      <c r="L118" s="35">
        <f t="shared" si="9"/>
        <v>10000</v>
      </c>
      <c r="M118" s="35">
        <v>10000</v>
      </c>
      <c r="N118" s="35">
        <f t="shared" si="10"/>
        <v>0</v>
      </c>
      <c r="O118" s="35">
        <f t="shared" si="11"/>
        <v>0</v>
      </c>
      <c r="P118" s="31" t="s">
        <v>53</v>
      </c>
      <c r="Q118" t="s">
        <v>54</v>
      </c>
      <c r="R118" t="s">
        <v>54</v>
      </c>
      <c r="S118" s="9" t="s">
        <v>877</v>
      </c>
    </row>
    <row r="119" ht="14.65" customHeight="1" spans="1:19">
      <c r="A119" s="31" t="s">
        <v>331</v>
      </c>
      <c r="B119" s="32" t="s">
        <v>18</v>
      </c>
      <c r="C119" s="31" t="s">
        <v>327</v>
      </c>
      <c r="D119" s="31" t="s">
        <v>328</v>
      </c>
      <c r="E119" s="33" t="s">
        <v>329</v>
      </c>
      <c r="F119" s="31" t="s">
        <v>14</v>
      </c>
      <c r="G119" s="34">
        <v>1</v>
      </c>
      <c r="H119" s="35">
        <v>10000</v>
      </c>
      <c r="I119" s="35"/>
      <c r="J119" s="35"/>
      <c r="K119" s="35">
        <f t="shared" si="8"/>
        <v>1</v>
      </c>
      <c r="L119" s="35">
        <f t="shared" si="9"/>
        <v>10000</v>
      </c>
      <c r="M119" s="35">
        <v>10000</v>
      </c>
      <c r="N119" s="35">
        <f t="shared" si="10"/>
        <v>0</v>
      </c>
      <c r="O119" s="35">
        <f t="shared" si="11"/>
        <v>0</v>
      </c>
      <c r="P119" s="31" t="s">
        <v>53</v>
      </c>
      <c r="Q119" t="s">
        <v>54</v>
      </c>
      <c r="R119" t="s">
        <v>54</v>
      </c>
      <c r="S119" s="9" t="s">
        <v>877</v>
      </c>
    </row>
    <row r="120" ht="14.65" customHeight="1" spans="1:19">
      <c r="A120" s="31" t="s">
        <v>332</v>
      </c>
      <c r="B120" s="32" t="s">
        <v>18</v>
      </c>
      <c r="C120" s="31" t="s">
        <v>327</v>
      </c>
      <c r="D120" s="31" t="s">
        <v>328</v>
      </c>
      <c r="E120" s="33" t="s">
        <v>329</v>
      </c>
      <c r="F120" s="31" t="s">
        <v>14</v>
      </c>
      <c r="G120" s="34">
        <v>1</v>
      </c>
      <c r="H120" s="35">
        <v>10000</v>
      </c>
      <c r="I120" s="35"/>
      <c r="J120" s="35"/>
      <c r="K120" s="35">
        <f t="shared" si="8"/>
        <v>1</v>
      </c>
      <c r="L120" s="35">
        <f t="shared" si="9"/>
        <v>10000</v>
      </c>
      <c r="M120" s="35">
        <v>10000</v>
      </c>
      <c r="N120" s="35">
        <f t="shared" si="10"/>
        <v>0</v>
      </c>
      <c r="O120" s="35">
        <f t="shared" si="11"/>
        <v>0</v>
      </c>
      <c r="P120" s="31" t="s">
        <v>53</v>
      </c>
      <c r="Q120" t="s">
        <v>54</v>
      </c>
      <c r="R120" t="s">
        <v>54</v>
      </c>
      <c r="S120" s="9" t="s">
        <v>877</v>
      </c>
    </row>
    <row r="121" ht="14.65" customHeight="1" spans="1:19">
      <c r="A121" s="31" t="s">
        <v>333</v>
      </c>
      <c r="B121" s="32" t="s">
        <v>18</v>
      </c>
      <c r="C121" s="31" t="s">
        <v>327</v>
      </c>
      <c r="D121" s="31" t="s">
        <v>328</v>
      </c>
      <c r="E121" s="33" t="s">
        <v>329</v>
      </c>
      <c r="F121" s="31" t="s">
        <v>14</v>
      </c>
      <c r="G121" s="34">
        <v>1</v>
      </c>
      <c r="H121" s="35">
        <v>10000</v>
      </c>
      <c r="I121" s="35"/>
      <c r="J121" s="35"/>
      <c r="K121" s="35">
        <f t="shared" si="8"/>
        <v>1</v>
      </c>
      <c r="L121" s="35">
        <f t="shared" si="9"/>
        <v>10000</v>
      </c>
      <c r="M121" s="35">
        <v>10000</v>
      </c>
      <c r="N121" s="35">
        <f t="shared" si="10"/>
        <v>0</v>
      </c>
      <c r="O121" s="35">
        <f t="shared" si="11"/>
        <v>0</v>
      </c>
      <c r="P121" s="31" t="s">
        <v>53</v>
      </c>
      <c r="Q121" t="s">
        <v>54</v>
      </c>
      <c r="R121" t="s">
        <v>54</v>
      </c>
      <c r="S121" s="9" t="s">
        <v>877</v>
      </c>
    </row>
    <row r="122" ht="14.65" customHeight="1" spans="1:19">
      <c r="A122" s="31" t="s">
        <v>334</v>
      </c>
      <c r="B122" s="32" t="s">
        <v>18</v>
      </c>
      <c r="C122" s="31" t="s">
        <v>335</v>
      </c>
      <c r="D122" s="31" t="s">
        <v>336</v>
      </c>
      <c r="E122" s="33" t="s">
        <v>325</v>
      </c>
      <c r="F122" s="31" t="s">
        <v>14</v>
      </c>
      <c r="G122" s="34">
        <v>1</v>
      </c>
      <c r="H122" s="35">
        <v>7000</v>
      </c>
      <c r="I122" s="35"/>
      <c r="J122" s="35"/>
      <c r="K122" s="35">
        <f t="shared" si="8"/>
        <v>1</v>
      </c>
      <c r="L122" s="35">
        <f t="shared" si="9"/>
        <v>7000</v>
      </c>
      <c r="M122" s="35">
        <v>7000</v>
      </c>
      <c r="N122" s="35">
        <f t="shared" si="10"/>
        <v>0</v>
      </c>
      <c r="O122" s="35">
        <f t="shared" si="11"/>
        <v>0</v>
      </c>
      <c r="P122" s="31" t="s">
        <v>53</v>
      </c>
      <c r="Q122" t="s">
        <v>54</v>
      </c>
      <c r="R122" t="s">
        <v>54</v>
      </c>
      <c r="S122" s="9" t="s">
        <v>877</v>
      </c>
    </row>
    <row r="123" ht="14.65" customHeight="1" spans="1:19">
      <c r="A123" s="31" t="s">
        <v>337</v>
      </c>
      <c r="B123" s="32" t="s">
        <v>18</v>
      </c>
      <c r="C123" s="31" t="s">
        <v>338</v>
      </c>
      <c r="D123" s="31" t="s">
        <v>339</v>
      </c>
      <c r="E123" s="33" t="s">
        <v>325</v>
      </c>
      <c r="F123" s="31" t="s">
        <v>14</v>
      </c>
      <c r="G123" s="34">
        <v>1</v>
      </c>
      <c r="H123" s="35">
        <v>5000</v>
      </c>
      <c r="I123" s="35"/>
      <c r="J123" s="35"/>
      <c r="K123" s="35">
        <f t="shared" si="8"/>
        <v>1</v>
      </c>
      <c r="L123" s="35">
        <f t="shared" si="9"/>
        <v>5000</v>
      </c>
      <c r="M123" s="35">
        <v>5000</v>
      </c>
      <c r="N123" s="35">
        <f t="shared" si="10"/>
        <v>0</v>
      </c>
      <c r="O123" s="35">
        <f t="shared" si="11"/>
        <v>0</v>
      </c>
      <c r="P123" s="31" t="s">
        <v>53</v>
      </c>
      <c r="Q123" t="s">
        <v>54</v>
      </c>
      <c r="R123" t="s">
        <v>54</v>
      </c>
      <c r="S123" s="9" t="s">
        <v>877</v>
      </c>
    </row>
    <row r="124" ht="14.65" customHeight="1" spans="1:19">
      <c r="A124" s="31" t="s">
        <v>340</v>
      </c>
      <c r="B124" s="32" t="s">
        <v>18</v>
      </c>
      <c r="C124" s="31" t="s">
        <v>341</v>
      </c>
      <c r="D124" s="31" t="s">
        <v>342</v>
      </c>
      <c r="E124" s="33" t="s">
        <v>325</v>
      </c>
      <c r="F124" s="31" t="s">
        <v>14</v>
      </c>
      <c r="G124" s="34">
        <v>1</v>
      </c>
      <c r="H124" s="35">
        <v>1200</v>
      </c>
      <c r="I124" s="35"/>
      <c r="J124" s="35"/>
      <c r="K124" s="35">
        <f t="shared" si="8"/>
        <v>1</v>
      </c>
      <c r="L124" s="35">
        <f t="shared" si="9"/>
        <v>1200</v>
      </c>
      <c r="M124" s="35">
        <v>1200</v>
      </c>
      <c r="N124" s="35">
        <f t="shared" si="10"/>
        <v>0</v>
      </c>
      <c r="O124" s="35">
        <f t="shared" si="11"/>
        <v>0</v>
      </c>
      <c r="P124" s="31" t="s">
        <v>53</v>
      </c>
      <c r="Q124" t="s">
        <v>54</v>
      </c>
      <c r="R124" t="s">
        <v>54</v>
      </c>
      <c r="S124" s="9" t="s">
        <v>877</v>
      </c>
    </row>
    <row r="125" ht="14.65" customHeight="1" spans="1:19">
      <c r="A125" s="31" t="s">
        <v>343</v>
      </c>
      <c r="B125" s="32" t="s">
        <v>18</v>
      </c>
      <c r="C125" s="31" t="s">
        <v>341</v>
      </c>
      <c r="D125" s="31" t="s">
        <v>342</v>
      </c>
      <c r="E125" s="33" t="s">
        <v>325</v>
      </c>
      <c r="F125" s="31" t="s">
        <v>14</v>
      </c>
      <c r="G125" s="34">
        <v>1</v>
      </c>
      <c r="H125" s="35">
        <v>1200</v>
      </c>
      <c r="I125" s="35"/>
      <c r="J125" s="35"/>
      <c r="K125" s="35">
        <f t="shared" si="8"/>
        <v>1</v>
      </c>
      <c r="L125" s="35">
        <f t="shared" si="9"/>
        <v>1200</v>
      </c>
      <c r="M125" s="35">
        <v>1200</v>
      </c>
      <c r="N125" s="35">
        <f t="shared" si="10"/>
        <v>0</v>
      </c>
      <c r="O125" s="35">
        <f t="shared" si="11"/>
        <v>0</v>
      </c>
      <c r="P125" s="31" t="s">
        <v>53</v>
      </c>
      <c r="Q125" t="s">
        <v>54</v>
      </c>
      <c r="R125" t="s">
        <v>54</v>
      </c>
      <c r="S125" s="9" t="s">
        <v>877</v>
      </c>
    </row>
    <row r="126" ht="14.65" customHeight="1" spans="1:19">
      <c r="A126" s="31" t="s">
        <v>344</v>
      </c>
      <c r="B126" s="32" t="s">
        <v>18</v>
      </c>
      <c r="C126" s="31" t="s">
        <v>341</v>
      </c>
      <c r="D126" s="31" t="s">
        <v>342</v>
      </c>
      <c r="E126" s="33" t="s">
        <v>325</v>
      </c>
      <c r="F126" s="31" t="s">
        <v>14</v>
      </c>
      <c r="G126" s="34">
        <v>1</v>
      </c>
      <c r="H126" s="35">
        <v>1200</v>
      </c>
      <c r="I126" s="35"/>
      <c r="J126" s="35"/>
      <c r="K126" s="35">
        <f t="shared" si="8"/>
        <v>1</v>
      </c>
      <c r="L126" s="35">
        <f t="shared" si="9"/>
        <v>1200</v>
      </c>
      <c r="M126" s="35">
        <v>1200</v>
      </c>
      <c r="N126" s="35">
        <f t="shared" si="10"/>
        <v>0</v>
      </c>
      <c r="O126" s="35">
        <f t="shared" si="11"/>
        <v>0</v>
      </c>
      <c r="P126" s="31" t="s">
        <v>53</v>
      </c>
      <c r="Q126" t="s">
        <v>54</v>
      </c>
      <c r="R126" t="s">
        <v>54</v>
      </c>
      <c r="S126" s="9" t="s">
        <v>877</v>
      </c>
    </row>
    <row r="127" ht="14.65" customHeight="1" spans="1:19">
      <c r="A127" s="31" t="s">
        <v>345</v>
      </c>
      <c r="B127" s="32" t="s">
        <v>18</v>
      </c>
      <c r="C127" s="31" t="s">
        <v>341</v>
      </c>
      <c r="D127" s="31" t="s">
        <v>342</v>
      </c>
      <c r="E127" s="33" t="s">
        <v>325</v>
      </c>
      <c r="F127" s="31" t="s">
        <v>14</v>
      </c>
      <c r="G127" s="34">
        <v>1</v>
      </c>
      <c r="H127" s="35">
        <v>1200</v>
      </c>
      <c r="I127" s="35"/>
      <c r="J127" s="35"/>
      <c r="K127" s="35">
        <f t="shared" si="8"/>
        <v>1</v>
      </c>
      <c r="L127" s="35">
        <f t="shared" si="9"/>
        <v>1200</v>
      </c>
      <c r="M127" s="35">
        <v>1200</v>
      </c>
      <c r="N127" s="35">
        <f t="shared" si="10"/>
        <v>0</v>
      </c>
      <c r="O127" s="35">
        <f t="shared" si="11"/>
        <v>0</v>
      </c>
      <c r="P127" s="31" t="s">
        <v>53</v>
      </c>
      <c r="Q127" t="s">
        <v>54</v>
      </c>
      <c r="R127" t="s">
        <v>54</v>
      </c>
      <c r="S127" s="9" t="s">
        <v>877</v>
      </c>
    </row>
    <row r="128" ht="14.65" customHeight="1" spans="1:19">
      <c r="A128" s="31" t="s">
        <v>346</v>
      </c>
      <c r="B128" s="32" t="s">
        <v>18</v>
      </c>
      <c r="C128" s="31" t="s">
        <v>341</v>
      </c>
      <c r="D128" s="31" t="s">
        <v>342</v>
      </c>
      <c r="E128" s="33" t="s">
        <v>325</v>
      </c>
      <c r="F128" s="31" t="s">
        <v>14</v>
      </c>
      <c r="G128" s="34">
        <v>1</v>
      </c>
      <c r="H128" s="35">
        <v>1200</v>
      </c>
      <c r="I128" s="35"/>
      <c r="J128" s="35"/>
      <c r="K128" s="35">
        <f t="shared" si="8"/>
        <v>1</v>
      </c>
      <c r="L128" s="35">
        <f t="shared" si="9"/>
        <v>1200</v>
      </c>
      <c r="M128" s="35">
        <v>1200</v>
      </c>
      <c r="N128" s="35">
        <f t="shared" si="10"/>
        <v>0</v>
      </c>
      <c r="O128" s="35">
        <f t="shared" si="11"/>
        <v>0</v>
      </c>
      <c r="P128" s="31" t="s">
        <v>53</v>
      </c>
      <c r="Q128" t="s">
        <v>54</v>
      </c>
      <c r="R128" t="s">
        <v>54</v>
      </c>
      <c r="S128" s="9" t="s">
        <v>877</v>
      </c>
    </row>
    <row r="129" ht="14.65" customHeight="1" spans="1:19">
      <c r="A129" s="31" t="s">
        <v>347</v>
      </c>
      <c r="B129" s="32" t="s">
        <v>18</v>
      </c>
      <c r="C129" s="31" t="s">
        <v>348</v>
      </c>
      <c r="D129" s="31" t="s">
        <v>171</v>
      </c>
      <c r="E129" s="33" t="s">
        <v>349</v>
      </c>
      <c r="F129" s="31" t="s">
        <v>14</v>
      </c>
      <c r="G129" s="34">
        <v>1</v>
      </c>
      <c r="H129" s="35">
        <v>1500</v>
      </c>
      <c r="I129" s="35"/>
      <c r="J129" s="35"/>
      <c r="K129" s="35">
        <f t="shared" si="8"/>
        <v>1</v>
      </c>
      <c r="L129" s="35">
        <f t="shared" si="9"/>
        <v>1500</v>
      </c>
      <c r="M129" s="35">
        <v>1500</v>
      </c>
      <c r="N129" s="35">
        <f t="shared" si="10"/>
        <v>0</v>
      </c>
      <c r="O129" s="35">
        <f t="shared" si="11"/>
        <v>0</v>
      </c>
      <c r="P129" s="31" t="s">
        <v>53</v>
      </c>
      <c r="Q129" t="s">
        <v>54</v>
      </c>
      <c r="R129" t="s">
        <v>54</v>
      </c>
      <c r="S129" s="9" t="s">
        <v>877</v>
      </c>
    </row>
    <row r="130" ht="14.65" customHeight="1" spans="1:19">
      <c r="A130" s="31" t="s">
        <v>350</v>
      </c>
      <c r="B130" s="32" t="s">
        <v>18</v>
      </c>
      <c r="C130" s="31" t="s">
        <v>351</v>
      </c>
      <c r="D130" s="31" t="s">
        <v>171</v>
      </c>
      <c r="E130" s="33" t="s">
        <v>352</v>
      </c>
      <c r="F130" s="31" t="s">
        <v>14</v>
      </c>
      <c r="G130" s="34">
        <v>1</v>
      </c>
      <c r="H130" s="35">
        <v>1500</v>
      </c>
      <c r="I130" s="35"/>
      <c r="J130" s="35"/>
      <c r="K130" s="35">
        <f t="shared" si="8"/>
        <v>1</v>
      </c>
      <c r="L130" s="35">
        <f t="shared" si="9"/>
        <v>1500</v>
      </c>
      <c r="M130" s="35">
        <v>1500</v>
      </c>
      <c r="N130" s="35">
        <f t="shared" si="10"/>
        <v>0</v>
      </c>
      <c r="O130" s="35">
        <f t="shared" si="11"/>
        <v>0</v>
      </c>
      <c r="P130" s="31" t="s">
        <v>53</v>
      </c>
      <c r="Q130" t="s">
        <v>54</v>
      </c>
      <c r="R130" t="s">
        <v>54</v>
      </c>
      <c r="S130" s="9" t="s">
        <v>877</v>
      </c>
    </row>
    <row r="131" ht="14.65" customHeight="1" spans="1:19">
      <c r="A131" s="31" t="s">
        <v>353</v>
      </c>
      <c r="B131" s="32" t="s">
        <v>18</v>
      </c>
      <c r="C131" s="31" t="s">
        <v>354</v>
      </c>
      <c r="D131" s="31" t="s">
        <v>355</v>
      </c>
      <c r="E131" s="33" t="s">
        <v>356</v>
      </c>
      <c r="F131" s="31" t="s">
        <v>14</v>
      </c>
      <c r="G131" s="34">
        <v>1</v>
      </c>
      <c r="H131" s="35">
        <v>7800</v>
      </c>
      <c r="I131" s="35"/>
      <c r="J131" s="35"/>
      <c r="K131" s="35">
        <f t="shared" si="8"/>
        <v>1</v>
      </c>
      <c r="L131" s="35">
        <f t="shared" si="9"/>
        <v>7800</v>
      </c>
      <c r="M131" s="35">
        <v>7800</v>
      </c>
      <c r="N131" s="35">
        <f t="shared" si="10"/>
        <v>0</v>
      </c>
      <c r="O131" s="35">
        <f t="shared" si="11"/>
        <v>0</v>
      </c>
      <c r="P131" s="31" t="s">
        <v>53</v>
      </c>
      <c r="Q131" t="s">
        <v>54</v>
      </c>
      <c r="R131" t="s">
        <v>54</v>
      </c>
      <c r="S131" s="9" t="s">
        <v>877</v>
      </c>
    </row>
    <row r="132" ht="14.65" customHeight="1" spans="1:19">
      <c r="A132" s="31" t="s">
        <v>357</v>
      </c>
      <c r="B132" s="32" t="s">
        <v>18</v>
      </c>
      <c r="C132" s="31" t="s">
        <v>341</v>
      </c>
      <c r="D132" s="31" t="s">
        <v>358</v>
      </c>
      <c r="E132" s="33" t="s">
        <v>356</v>
      </c>
      <c r="F132" s="31" t="s">
        <v>14</v>
      </c>
      <c r="G132" s="34">
        <v>1</v>
      </c>
      <c r="H132" s="35">
        <v>1400</v>
      </c>
      <c r="I132" s="35"/>
      <c r="J132" s="35"/>
      <c r="K132" s="35">
        <f t="shared" si="8"/>
        <v>1</v>
      </c>
      <c r="L132" s="35">
        <f t="shared" si="9"/>
        <v>1400</v>
      </c>
      <c r="M132" s="35">
        <v>1400</v>
      </c>
      <c r="N132" s="35">
        <f t="shared" si="10"/>
        <v>0</v>
      </c>
      <c r="O132" s="35">
        <f t="shared" si="11"/>
        <v>0</v>
      </c>
      <c r="P132" s="31" t="s">
        <v>53</v>
      </c>
      <c r="Q132" t="s">
        <v>54</v>
      </c>
      <c r="R132" t="s">
        <v>54</v>
      </c>
      <c r="S132" s="9" t="s">
        <v>877</v>
      </c>
    </row>
    <row r="133" ht="14.65" customHeight="1" spans="1:19">
      <c r="A133" s="31" t="s">
        <v>359</v>
      </c>
      <c r="B133" s="32" t="s">
        <v>18</v>
      </c>
      <c r="C133" s="31" t="s">
        <v>360</v>
      </c>
      <c r="D133" s="31" t="s">
        <v>361</v>
      </c>
      <c r="E133" s="33" t="s">
        <v>362</v>
      </c>
      <c r="F133" s="31" t="s">
        <v>14</v>
      </c>
      <c r="G133" s="34">
        <v>1</v>
      </c>
      <c r="H133" s="35">
        <v>1840</v>
      </c>
      <c r="I133" s="35"/>
      <c r="J133" s="35"/>
      <c r="K133" s="35">
        <f t="shared" si="8"/>
        <v>1</v>
      </c>
      <c r="L133" s="35">
        <f t="shared" si="9"/>
        <v>1840</v>
      </c>
      <c r="M133" s="35">
        <v>1840</v>
      </c>
      <c r="N133" s="35">
        <f t="shared" si="10"/>
        <v>0</v>
      </c>
      <c r="O133" s="35">
        <f t="shared" si="11"/>
        <v>0</v>
      </c>
      <c r="P133" s="31" t="s">
        <v>53</v>
      </c>
      <c r="Q133" t="s">
        <v>54</v>
      </c>
      <c r="R133" t="s">
        <v>54</v>
      </c>
      <c r="S133" s="9" t="s">
        <v>877</v>
      </c>
    </row>
    <row r="134" ht="14.65" customHeight="1" spans="1:19">
      <c r="A134" s="31" t="s">
        <v>363</v>
      </c>
      <c r="B134" s="32" t="s">
        <v>18</v>
      </c>
      <c r="C134" s="31" t="s">
        <v>351</v>
      </c>
      <c r="D134" s="31" t="s">
        <v>364</v>
      </c>
      <c r="E134" s="33" t="s">
        <v>365</v>
      </c>
      <c r="F134" s="31" t="s">
        <v>14</v>
      </c>
      <c r="G134" s="34">
        <v>1</v>
      </c>
      <c r="H134" s="35">
        <v>1650</v>
      </c>
      <c r="I134" s="35"/>
      <c r="J134" s="35"/>
      <c r="K134" s="35">
        <f t="shared" si="8"/>
        <v>1</v>
      </c>
      <c r="L134" s="35">
        <f t="shared" si="9"/>
        <v>1650</v>
      </c>
      <c r="M134" s="35">
        <v>1650</v>
      </c>
      <c r="N134" s="35">
        <f t="shared" si="10"/>
        <v>0</v>
      </c>
      <c r="O134" s="35">
        <f t="shared" si="11"/>
        <v>0</v>
      </c>
      <c r="P134" s="31" t="s">
        <v>53</v>
      </c>
      <c r="Q134" t="s">
        <v>54</v>
      </c>
      <c r="R134" t="s">
        <v>54</v>
      </c>
      <c r="S134" s="9" t="s">
        <v>877</v>
      </c>
    </row>
    <row r="135" ht="14.65" customHeight="1" spans="1:19">
      <c r="A135" s="31" t="s">
        <v>366</v>
      </c>
      <c r="B135" s="32" t="s">
        <v>18</v>
      </c>
      <c r="C135" s="31" t="s">
        <v>367</v>
      </c>
      <c r="D135" s="31" t="s">
        <v>368</v>
      </c>
      <c r="E135" s="33" t="s">
        <v>369</v>
      </c>
      <c r="F135" s="31" t="s">
        <v>14</v>
      </c>
      <c r="G135" s="34">
        <v>1</v>
      </c>
      <c r="H135" s="35">
        <v>3988</v>
      </c>
      <c r="I135" s="35"/>
      <c r="J135" s="35"/>
      <c r="K135" s="35">
        <f t="shared" si="8"/>
        <v>1</v>
      </c>
      <c r="L135" s="35">
        <f t="shared" si="9"/>
        <v>3988</v>
      </c>
      <c r="M135" s="35">
        <v>3988</v>
      </c>
      <c r="N135" s="35">
        <f t="shared" si="10"/>
        <v>0</v>
      </c>
      <c r="O135" s="35">
        <f t="shared" si="11"/>
        <v>0</v>
      </c>
      <c r="P135" s="31" t="s">
        <v>53</v>
      </c>
      <c r="Q135" t="s">
        <v>54</v>
      </c>
      <c r="R135" t="s">
        <v>54</v>
      </c>
      <c r="S135" s="9" t="s">
        <v>877</v>
      </c>
    </row>
    <row r="136" ht="14.65" customHeight="1" spans="1:19">
      <c r="A136" s="31" t="s">
        <v>370</v>
      </c>
      <c r="B136" s="32" t="s">
        <v>18</v>
      </c>
      <c r="C136" s="31" t="s">
        <v>341</v>
      </c>
      <c r="D136" s="31" t="s">
        <v>371</v>
      </c>
      <c r="E136" s="33" t="s">
        <v>372</v>
      </c>
      <c r="F136" s="31" t="s">
        <v>14</v>
      </c>
      <c r="G136" s="34">
        <v>1</v>
      </c>
      <c r="H136" s="35">
        <v>1500</v>
      </c>
      <c r="I136" s="35"/>
      <c r="J136" s="35"/>
      <c r="K136" s="35">
        <f t="shared" si="8"/>
        <v>1</v>
      </c>
      <c r="L136" s="35">
        <f t="shared" si="9"/>
        <v>1500</v>
      </c>
      <c r="M136" s="35">
        <v>1500</v>
      </c>
      <c r="N136" s="35">
        <f t="shared" si="10"/>
        <v>0</v>
      </c>
      <c r="O136" s="35">
        <f t="shared" si="11"/>
        <v>0</v>
      </c>
      <c r="P136" s="31" t="s">
        <v>53</v>
      </c>
      <c r="Q136" t="s">
        <v>54</v>
      </c>
      <c r="R136" t="s">
        <v>54</v>
      </c>
      <c r="S136" s="9" t="s">
        <v>877</v>
      </c>
    </row>
    <row r="137" ht="14.65" customHeight="1" spans="1:19">
      <c r="A137" s="31" t="s">
        <v>373</v>
      </c>
      <c r="B137" s="32" t="s">
        <v>18</v>
      </c>
      <c r="C137" s="31" t="s">
        <v>341</v>
      </c>
      <c r="D137" s="31" t="s">
        <v>374</v>
      </c>
      <c r="E137" s="33" t="s">
        <v>372</v>
      </c>
      <c r="F137" s="31" t="s">
        <v>14</v>
      </c>
      <c r="G137" s="34">
        <v>1</v>
      </c>
      <c r="H137" s="35">
        <v>2000</v>
      </c>
      <c r="I137" s="35"/>
      <c r="J137" s="35"/>
      <c r="K137" s="35">
        <f t="shared" si="8"/>
        <v>1</v>
      </c>
      <c r="L137" s="35">
        <f t="shared" si="9"/>
        <v>2000</v>
      </c>
      <c r="M137" s="35">
        <v>2000</v>
      </c>
      <c r="N137" s="35">
        <f t="shared" si="10"/>
        <v>0</v>
      </c>
      <c r="O137" s="35">
        <f t="shared" si="11"/>
        <v>0</v>
      </c>
      <c r="P137" s="31" t="s">
        <v>53</v>
      </c>
      <c r="Q137" t="s">
        <v>54</v>
      </c>
      <c r="R137" t="s">
        <v>54</v>
      </c>
      <c r="S137" s="9" t="s">
        <v>877</v>
      </c>
    </row>
    <row r="138" ht="14.65" customHeight="1" spans="1:19">
      <c r="A138" s="31" t="s">
        <v>375</v>
      </c>
      <c r="B138" s="32" t="s">
        <v>18</v>
      </c>
      <c r="C138" s="31" t="s">
        <v>341</v>
      </c>
      <c r="D138" s="31" t="s">
        <v>374</v>
      </c>
      <c r="E138" s="33" t="s">
        <v>372</v>
      </c>
      <c r="F138" s="31" t="s">
        <v>14</v>
      </c>
      <c r="G138" s="34">
        <v>1</v>
      </c>
      <c r="H138" s="35">
        <v>2000</v>
      </c>
      <c r="I138" s="35"/>
      <c r="J138" s="35"/>
      <c r="K138" s="35">
        <f t="shared" si="8"/>
        <v>1</v>
      </c>
      <c r="L138" s="35">
        <f t="shared" si="9"/>
        <v>2000</v>
      </c>
      <c r="M138" s="35">
        <v>2000</v>
      </c>
      <c r="N138" s="35">
        <f t="shared" si="10"/>
        <v>0</v>
      </c>
      <c r="O138" s="35">
        <f t="shared" si="11"/>
        <v>0</v>
      </c>
      <c r="P138" s="31" t="s">
        <v>53</v>
      </c>
      <c r="Q138" t="s">
        <v>54</v>
      </c>
      <c r="R138" t="s">
        <v>54</v>
      </c>
      <c r="S138" s="9" t="s">
        <v>877</v>
      </c>
    </row>
    <row r="139" ht="14.65" customHeight="1" spans="1:19">
      <c r="A139" s="31" t="s">
        <v>376</v>
      </c>
      <c r="B139" s="32" t="s">
        <v>18</v>
      </c>
      <c r="C139" s="31" t="s">
        <v>341</v>
      </c>
      <c r="D139" s="31" t="s">
        <v>374</v>
      </c>
      <c r="E139" s="33" t="s">
        <v>372</v>
      </c>
      <c r="F139" s="31" t="s">
        <v>14</v>
      </c>
      <c r="G139" s="34">
        <v>1</v>
      </c>
      <c r="H139" s="35">
        <v>2000</v>
      </c>
      <c r="I139" s="35"/>
      <c r="J139" s="35"/>
      <c r="K139" s="35">
        <f t="shared" si="8"/>
        <v>1</v>
      </c>
      <c r="L139" s="35">
        <f t="shared" si="9"/>
        <v>2000</v>
      </c>
      <c r="M139" s="35">
        <v>2000</v>
      </c>
      <c r="N139" s="35">
        <f t="shared" si="10"/>
        <v>0</v>
      </c>
      <c r="O139" s="35">
        <f t="shared" si="11"/>
        <v>0</v>
      </c>
      <c r="P139" s="31" t="s">
        <v>53</v>
      </c>
      <c r="Q139" t="s">
        <v>54</v>
      </c>
      <c r="R139" t="s">
        <v>54</v>
      </c>
      <c r="S139" s="9" t="s">
        <v>877</v>
      </c>
    </row>
    <row r="140" ht="14.65" customHeight="1" spans="1:19">
      <c r="A140" s="31" t="s">
        <v>377</v>
      </c>
      <c r="B140" s="32" t="s">
        <v>18</v>
      </c>
      <c r="C140" s="31" t="s">
        <v>341</v>
      </c>
      <c r="D140" s="31" t="s">
        <v>374</v>
      </c>
      <c r="E140" s="33" t="s">
        <v>372</v>
      </c>
      <c r="F140" s="31" t="s">
        <v>14</v>
      </c>
      <c r="G140" s="34">
        <v>1</v>
      </c>
      <c r="H140" s="35">
        <v>2000</v>
      </c>
      <c r="I140" s="35"/>
      <c r="J140" s="35"/>
      <c r="K140" s="35">
        <f t="shared" si="8"/>
        <v>1</v>
      </c>
      <c r="L140" s="35">
        <f t="shared" si="9"/>
        <v>2000</v>
      </c>
      <c r="M140" s="35">
        <v>2000</v>
      </c>
      <c r="N140" s="35">
        <f t="shared" si="10"/>
        <v>0</v>
      </c>
      <c r="O140" s="35">
        <f t="shared" si="11"/>
        <v>0</v>
      </c>
      <c r="P140" s="31" t="s">
        <v>53</v>
      </c>
      <c r="Q140" t="s">
        <v>54</v>
      </c>
      <c r="R140" t="s">
        <v>54</v>
      </c>
      <c r="S140" s="9" t="s">
        <v>877</v>
      </c>
    </row>
    <row r="141" ht="14.65" customHeight="1" spans="1:19">
      <c r="A141" s="31" t="s">
        <v>378</v>
      </c>
      <c r="B141" s="32" t="s">
        <v>18</v>
      </c>
      <c r="C141" s="31" t="s">
        <v>341</v>
      </c>
      <c r="D141" s="31" t="s">
        <v>374</v>
      </c>
      <c r="E141" s="33" t="s">
        <v>372</v>
      </c>
      <c r="F141" s="31" t="s">
        <v>14</v>
      </c>
      <c r="G141" s="34">
        <v>1</v>
      </c>
      <c r="H141" s="35">
        <v>2000</v>
      </c>
      <c r="I141" s="35"/>
      <c r="J141" s="35"/>
      <c r="K141" s="35">
        <f t="shared" si="8"/>
        <v>1</v>
      </c>
      <c r="L141" s="35">
        <f t="shared" si="9"/>
        <v>2000</v>
      </c>
      <c r="M141" s="35">
        <v>2000</v>
      </c>
      <c r="N141" s="35">
        <f t="shared" si="10"/>
        <v>0</v>
      </c>
      <c r="O141" s="35">
        <f t="shared" si="11"/>
        <v>0</v>
      </c>
      <c r="P141" s="31" t="s">
        <v>53</v>
      </c>
      <c r="Q141" t="s">
        <v>54</v>
      </c>
      <c r="R141" t="s">
        <v>54</v>
      </c>
      <c r="S141" s="9" t="s">
        <v>877</v>
      </c>
    </row>
    <row r="142" ht="14.65" customHeight="1" spans="1:19">
      <c r="A142" s="31" t="s">
        <v>379</v>
      </c>
      <c r="B142" s="32" t="s">
        <v>18</v>
      </c>
      <c r="C142" s="31" t="s">
        <v>341</v>
      </c>
      <c r="D142" s="31" t="s">
        <v>374</v>
      </c>
      <c r="E142" s="33" t="s">
        <v>372</v>
      </c>
      <c r="F142" s="31" t="s">
        <v>14</v>
      </c>
      <c r="G142" s="34">
        <v>1</v>
      </c>
      <c r="H142" s="35">
        <v>2000</v>
      </c>
      <c r="I142" s="35"/>
      <c r="J142" s="35"/>
      <c r="K142" s="35">
        <f t="shared" si="8"/>
        <v>1</v>
      </c>
      <c r="L142" s="35">
        <f t="shared" si="9"/>
        <v>2000</v>
      </c>
      <c r="M142" s="35">
        <v>2000</v>
      </c>
      <c r="N142" s="35">
        <f t="shared" si="10"/>
        <v>0</v>
      </c>
      <c r="O142" s="35">
        <f t="shared" si="11"/>
        <v>0</v>
      </c>
      <c r="P142" s="31" t="s">
        <v>53</v>
      </c>
      <c r="Q142" t="s">
        <v>54</v>
      </c>
      <c r="R142" t="s">
        <v>54</v>
      </c>
      <c r="S142" s="9" t="s">
        <v>877</v>
      </c>
    </row>
    <row r="143" ht="14.65" customHeight="1" spans="1:19">
      <c r="A143" s="31" t="s">
        <v>612</v>
      </c>
      <c r="B143" s="32" t="s">
        <v>18</v>
      </c>
      <c r="C143" s="31" t="s">
        <v>613</v>
      </c>
      <c r="D143" s="31" t="s">
        <v>614</v>
      </c>
      <c r="E143" s="33" t="s">
        <v>615</v>
      </c>
      <c r="F143" s="31" t="s">
        <v>19</v>
      </c>
      <c r="G143" s="34">
        <v>1</v>
      </c>
      <c r="H143" s="35">
        <v>74000</v>
      </c>
      <c r="I143" s="35"/>
      <c r="J143" s="35"/>
      <c r="K143" s="35">
        <f t="shared" si="8"/>
        <v>1</v>
      </c>
      <c r="L143" s="35">
        <f t="shared" si="9"/>
        <v>74000</v>
      </c>
      <c r="M143" s="35">
        <v>74000</v>
      </c>
      <c r="N143" s="35">
        <f t="shared" si="10"/>
        <v>0</v>
      </c>
      <c r="O143" s="35">
        <f t="shared" si="11"/>
        <v>0</v>
      </c>
      <c r="P143" s="31" t="s">
        <v>53</v>
      </c>
      <c r="Q143" t="s">
        <v>54</v>
      </c>
      <c r="R143" t="s">
        <v>54</v>
      </c>
      <c r="S143" s="9" t="s">
        <v>877</v>
      </c>
    </row>
    <row r="144" ht="14.65" customHeight="1" spans="1:19">
      <c r="A144" s="31" t="s">
        <v>380</v>
      </c>
      <c r="B144" s="32" t="s">
        <v>18</v>
      </c>
      <c r="C144" s="31" t="s">
        <v>381</v>
      </c>
      <c r="D144" s="31" t="s">
        <v>53</v>
      </c>
      <c r="E144" s="33" t="s">
        <v>382</v>
      </c>
      <c r="F144" s="31" t="s">
        <v>14</v>
      </c>
      <c r="G144" s="34">
        <v>1</v>
      </c>
      <c r="H144" s="35">
        <v>3200</v>
      </c>
      <c r="I144" s="35"/>
      <c r="J144" s="35"/>
      <c r="K144" s="35">
        <f t="shared" si="8"/>
        <v>1</v>
      </c>
      <c r="L144" s="35">
        <f t="shared" si="9"/>
        <v>3200</v>
      </c>
      <c r="M144" s="35">
        <v>3200</v>
      </c>
      <c r="N144" s="35">
        <f t="shared" si="10"/>
        <v>0</v>
      </c>
      <c r="O144" s="35">
        <f t="shared" si="11"/>
        <v>0</v>
      </c>
      <c r="P144" s="31" t="s">
        <v>53</v>
      </c>
      <c r="Q144" t="s">
        <v>54</v>
      </c>
      <c r="R144" t="s">
        <v>54</v>
      </c>
      <c r="S144" s="9" t="s">
        <v>877</v>
      </c>
    </row>
    <row r="145" ht="14.65" customHeight="1" spans="1:19">
      <c r="A145" s="31" t="s">
        <v>383</v>
      </c>
      <c r="B145" s="32" t="s">
        <v>18</v>
      </c>
      <c r="C145" s="31" t="s">
        <v>384</v>
      </c>
      <c r="D145" s="31" t="s">
        <v>53</v>
      </c>
      <c r="E145" s="33" t="s">
        <v>382</v>
      </c>
      <c r="F145" s="31" t="s">
        <v>14</v>
      </c>
      <c r="G145" s="34">
        <v>1</v>
      </c>
      <c r="H145" s="35">
        <v>4800</v>
      </c>
      <c r="I145" s="35"/>
      <c r="J145" s="35"/>
      <c r="K145" s="35">
        <f t="shared" si="8"/>
        <v>1</v>
      </c>
      <c r="L145" s="35">
        <f t="shared" si="9"/>
        <v>4800</v>
      </c>
      <c r="M145" s="35">
        <v>4800</v>
      </c>
      <c r="N145" s="35">
        <f t="shared" si="10"/>
        <v>0</v>
      </c>
      <c r="O145" s="35">
        <f t="shared" si="11"/>
        <v>0</v>
      </c>
      <c r="P145" s="31" t="s">
        <v>53</v>
      </c>
      <c r="Q145" t="s">
        <v>54</v>
      </c>
      <c r="R145" t="s">
        <v>54</v>
      </c>
      <c r="S145" s="9" t="s">
        <v>877</v>
      </c>
    </row>
    <row r="146" ht="14.65" customHeight="1" spans="1:19">
      <c r="A146" s="31" t="s">
        <v>385</v>
      </c>
      <c r="B146" s="32" t="s">
        <v>18</v>
      </c>
      <c r="C146" s="31" t="s">
        <v>386</v>
      </c>
      <c r="D146" s="31" t="s">
        <v>387</v>
      </c>
      <c r="E146" s="33" t="s">
        <v>382</v>
      </c>
      <c r="F146" s="31" t="s">
        <v>14</v>
      </c>
      <c r="G146" s="34">
        <v>1</v>
      </c>
      <c r="H146" s="35">
        <v>9200</v>
      </c>
      <c r="I146" s="35"/>
      <c r="J146" s="35"/>
      <c r="K146" s="35">
        <f t="shared" si="8"/>
        <v>1</v>
      </c>
      <c r="L146" s="35">
        <f t="shared" si="9"/>
        <v>9200</v>
      </c>
      <c r="M146" s="35">
        <v>9200</v>
      </c>
      <c r="N146" s="35">
        <f t="shared" si="10"/>
        <v>0</v>
      </c>
      <c r="O146" s="35">
        <f t="shared" si="11"/>
        <v>0</v>
      </c>
      <c r="P146" s="31" t="s">
        <v>53</v>
      </c>
      <c r="Q146" t="s">
        <v>54</v>
      </c>
      <c r="R146" t="s">
        <v>54</v>
      </c>
      <c r="S146" s="9" t="s">
        <v>877</v>
      </c>
    </row>
    <row r="147" ht="14.65" customHeight="1" spans="1:19">
      <c r="A147" s="31" t="s">
        <v>388</v>
      </c>
      <c r="B147" s="32" t="s">
        <v>18</v>
      </c>
      <c r="C147" s="31" t="s">
        <v>389</v>
      </c>
      <c r="D147" s="31" t="s">
        <v>53</v>
      </c>
      <c r="E147" s="33" t="s">
        <v>390</v>
      </c>
      <c r="F147" s="31" t="s">
        <v>14</v>
      </c>
      <c r="G147" s="34">
        <v>1</v>
      </c>
      <c r="H147" s="35">
        <v>47332</v>
      </c>
      <c r="I147" s="35"/>
      <c r="J147" s="35"/>
      <c r="K147" s="35">
        <f t="shared" si="8"/>
        <v>1</v>
      </c>
      <c r="L147" s="35">
        <f t="shared" si="9"/>
        <v>47332</v>
      </c>
      <c r="M147" s="35">
        <v>47332</v>
      </c>
      <c r="N147" s="35">
        <f t="shared" si="10"/>
        <v>0</v>
      </c>
      <c r="O147" s="35">
        <f t="shared" si="11"/>
        <v>0</v>
      </c>
      <c r="P147" s="31" t="s">
        <v>53</v>
      </c>
      <c r="Q147" t="s">
        <v>54</v>
      </c>
      <c r="R147" t="s">
        <v>54</v>
      </c>
      <c r="S147" s="9" t="s">
        <v>877</v>
      </c>
    </row>
    <row r="148" ht="14.65" customHeight="1" spans="1:19">
      <c r="A148" s="31" t="s">
        <v>391</v>
      </c>
      <c r="B148" s="32" t="s">
        <v>18</v>
      </c>
      <c r="C148" s="31" t="s">
        <v>392</v>
      </c>
      <c r="D148" s="31" t="s">
        <v>393</v>
      </c>
      <c r="E148" s="33" t="s">
        <v>394</v>
      </c>
      <c r="F148" s="31" t="s">
        <v>14</v>
      </c>
      <c r="G148" s="34">
        <v>1</v>
      </c>
      <c r="H148" s="35">
        <v>3180</v>
      </c>
      <c r="I148" s="35"/>
      <c r="J148" s="35"/>
      <c r="K148" s="35">
        <f t="shared" si="8"/>
        <v>1</v>
      </c>
      <c r="L148" s="35">
        <f t="shared" si="9"/>
        <v>3180</v>
      </c>
      <c r="M148" s="35">
        <v>3180</v>
      </c>
      <c r="N148" s="35">
        <f t="shared" si="10"/>
        <v>0</v>
      </c>
      <c r="O148" s="35">
        <f t="shared" si="11"/>
        <v>0</v>
      </c>
      <c r="P148" s="31" t="s">
        <v>53</v>
      </c>
      <c r="Q148" t="s">
        <v>54</v>
      </c>
      <c r="R148" t="s">
        <v>54</v>
      </c>
      <c r="S148" s="9" t="s">
        <v>877</v>
      </c>
    </row>
    <row r="149" ht="14.65" customHeight="1" spans="1:19">
      <c r="A149" s="31" t="s">
        <v>395</v>
      </c>
      <c r="B149" s="32" t="s">
        <v>18</v>
      </c>
      <c r="C149" s="31" t="s">
        <v>396</v>
      </c>
      <c r="D149" s="31" t="s">
        <v>397</v>
      </c>
      <c r="E149" s="33" t="s">
        <v>398</v>
      </c>
      <c r="F149" s="31" t="s">
        <v>14</v>
      </c>
      <c r="G149" s="34">
        <v>1</v>
      </c>
      <c r="H149" s="35">
        <v>2900</v>
      </c>
      <c r="I149" s="35"/>
      <c r="J149" s="35"/>
      <c r="K149" s="35">
        <f t="shared" si="8"/>
        <v>1</v>
      </c>
      <c r="L149" s="35">
        <f t="shared" si="9"/>
        <v>2900</v>
      </c>
      <c r="M149" s="35">
        <v>2900</v>
      </c>
      <c r="N149" s="35">
        <f t="shared" si="10"/>
        <v>0</v>
      </c>
      <c r="O149" s="35">
        <f t="shared" si="11"/>
        <v>0</v>
      </c>
      <c r="P149" s="31" t="s">
        <v>53</v>
      </c>
      <c r="Q149" t="s">
        <v>54</v>
      </c>
      <c r="R149" t="s">
        <v>54</v>
      </c>
      <c r="S149" s="9" t="s">
        <v>877</v>
      </c>
    </row>
    <row r="150" ht="14.65" customHeight="1" spans="1:19">
      <c r="A150" s="31" t="s">
        <v>399</v>
      </c>
      <c r="B150" s="32" t="s">
        <v>18</v>
      </c>
      <c r="C150" s="31" t="s">
        <v>400</v>
      </c>
      <c r="D150" s="31" t="s">
        <v>401</v>
      </c>
      <c r="E150" s="33" t="s">
        <v>402</v>
      </c>
      <c r="F150" s="31" t="s">
        <v>14</v>
      </c>
      <c r="G150" s="34">
        <v>1</v>
      </c>
      <c r="H150" s="35">
        <v>4500</v>
      </c>
      <c r="I150" s="35"/>
      <c r="J150" s="35"/>
      <c r="K150" s="35">
        <f t="shared" si="8"/>
        <v>1</v>
      </c>
      <c r="L150" s="35">
        <f t="shared" si="9"/>
        <v>4500</v>
      </c>
      <c r="M150" s="35">
        <v>4500</v>
      </c>
      <c r="N150" s="35">
        <f t="shared" si="10"/>
        <v>0</v>
      </c>
      <c r="O150" s="35">
        <f t="shared" si="11"/>
        <v>0</v>
      </c>
      <c r="P150" s="31" t="s">
        <v>53</v>
      </c>
      <c r="Q150" t="s">
        <v>54</v>
      </c>
      <c r="R150" t="s">
        <v>54</v>
      </c>
      <c r="S150" s="9" t="s">
        <v>877</v>
      </c>
    </row>
    <row r="151" ht="14.65" customHeight="1" spans="1:19">
      <c r="A151" s="31" t="s">
        <v>403</v>
      </c>
      <c r="B151" s="32" t="s">
        <v>18</v>
      </c>
      <c r="C151" s="31" t="s">
        <v>404</v>
      </c>
      <c r="D151" s="31" t="s">
        <v>405</v>
      </c>
      <c r="E151" s="33" t="s">
        <v>402</v>
      </c>
      <c r="F151" s="31" t="s">
        <v>14</v>
      </c>
      <c r="G151" s="34">
        <v>1</v>
      </c>
      <c r="H151" s="35">
        <v>4800</v>
      </c>
      <c r="I151" s="35"/>
      <c r="J151" s="35"/>
      <c r="K151" s="35">
        <f t="shared" si="8"/>
        <v>1</v>
      </c>
      <c r="L151" s="35">
        <f t="shared" si="9"/>
        <v>4800</v>
      </c>
      <c r="M151" s="35">
        <v>4800</v>
      </c>
      <c r="N151" s="35">
        <f t="shared" si="10"/>
        <v>0</v>
      </c>
      <c r="O151" s="35">
        <f t="shared" si="11"/>
        <v>0</v>
      </c>
      <c r="P151" s="31" t="s">
        <v>53</v>
      </c>
      <c r="Q151" t="s">
        <v>54</v>
      </c>
      <c r="R151" t="s">
        <v>54</v>
      </c>
      <c r="S151" s="9" t="s">
        <v>877</v>
      </c>
    </row>
    <row r="152" ht="14.65" customHeight="1" spans="1:19">
      <c r="A152" s="31" t="s">
        <v>406</v>
      </c>
      <c r="B152" s="32" t="s">
        <v>18</v>
      </c>
      <c r="C152" s="31" t="s">
        <v>407</v>
      </c>
      <c r="D152" s="31" t="s">
        <v>408</v>
      </c>
      <c r="E152" s="33" t="s">
        <v>402</v>
      </c>
      <c r="F152" s="31" t="s">
        <v>14</v>
      </c>
      <c r="G152" s="34">
        <v>1</v>
      </c>
      <c r="H152" s="35">
        <v>6300</v>
      </c>
      <c r="I152" s="35"/>
      <c r="J152" s="35"/>
      <c r="K152" s="35">
        <f t="shared" si="8"/>
        <v>1</v>
      </c>
      <c r="L152" s="35">
        <f t="shared" si="9"/>
        <v>6300</v>
      </c>
      <c r="M152" s="35">
        <v>6300</v>
      </c>
      <c r="N152" s="35">
        <f t="shared" si="10"/>
        <v>0</v>
      </c>
      <c r="O152" s="35">
        <f t="shared" si="11"/>
        <v>0</v>
      </c>
      <c r="P152" s="31" t="s">
        <v>53</v>
      </c>
      <c r="Q152" t="s">
        <v>54</v>
      </c>
      <c r="R152" t="s">
        <v>54</v>
      </c>
      <c r="S152" s="9" t="s">
        <v>877</v>
      </c>
    </row>
    <row r="153" ht="14.65" customHeight="1" spans="1:19">
      <c r="A153" s="31" t="s">
        <v>409</v>
      </c>
      <c r="B153" s="32" t="s">
        <v>18</v>
      </c>
      <c r="C153" s="31" t="s">
        <v>410</v>
      </c>
      <c r="D153" s="31" t="s">
        <v>411</v>
      </c>
      <c r="E153" s="33" t="s">
        <v>402</v>
      </c>
      <c r="F153" s="31" t="s">
        <v>14</v>
      </c>
      <c r="G153" s="34">
        <v>1</v>
      </c>
      <c r="H153" s="35">
        <v>1650</v>
      </c>
      <c r="I153" s="35"/>
      <c r="J153" s="35"/>
      <c r="K153" s="35">
        <f t="shared" si="8"/>
        <v>1</v>
      </c>
      <c r="L153" s="35">
        <f t="shared" si="9"/>
        <v>1650</v>
      </c>
      <c r="M153" s="35">
        <v>1650</v>
      </c>
      <c r="N153" s="35">
        <f t="shared" si="10"/>
        <v>0</v>
      </c>
      <c r="O153" s="35">
        <f t="shared" si="11"/>
        <v>0</v>
      </c>
      <c r="P153" s="31" t="s">
        <v>53</v>
      </c>
      <c r="Q153" t="s">
        <v>54</v>
      </c>
      <c r="R153" t="s">
        <v>54</v>
      </c>
      <c r="S153" s="9" t="s">
        <v>877</v>
      </c>
    </row>
    <row r="154" ht="14.65" customHeight="1" spans="1:19">
      <c r="A154" s="31" t="s">
        <v>412</v>
      </c>
      <c r="B154" s="32" t="s">
        <v>18</v>
      </c>
      <c r="C154" s="31" t="s">
        <v>413</v>
      </c>
      <c r="D154" s="31" t="s">
        <v>414</v>
      </c>
      <c r="E154" s="33" t="s">
        <v>402</v>
      </c>
      <c r="F154" s="31" t="s">
        <v>14</v>
      </c>
      <c r="G154" s="34">
        <v>1</v>
      </c>
      <c r="H154" s="35">
        <v>2650</v>
      </c>
      <c r="I154" s="35"/>
      <c r="J154" s="35"/>
      <c r="K154" s="35">
        <f t="shared" si="8"/>
        <v>1</v>
      </c>
      <c r="L154" s="35">
        <f t="shared" si="9"/>
        <v>2650</v>
      </c>
      <c r="M154" s="35">
        <v>2650</v>
      </c>
      <c r="N154" s="35">
        <f t="shared" si="10"/>
        <v>0</v>
      </c>
      <c r="O154" s="35">
        <f t="shared" si="11"/>
        <v>0</v>
      </c>
      <c r="P154" s="31" t="s">
        <v>53</v>
      </c>
      <c r="Q154" t="s">
        <v>54</v>
      </c>
      <c r="R154" t="s">
        <v>54</v>
      </c>
      <c r="S154" s="9" t="s">
        <v>877</v>
      </c>
    </row>
    <row r="155" ht="14.65" customHeight="1" spans="1:19">
      <c r="A155" s="31" t="s">
        <v>415</v>
      </c>
      <c r="B155" s="32" t="s">
        <v>18</v>
      </c>
      <c r="C155" s="31" t="s">
        <v>404</v>
      </c>
      <c r="D155" s="31" t="s">
        <v>405</v>
      </c>
      <c r="E155" s="33" t="s">
        <v>402</v>
      </c>
      <c r="F155" s="31" t="s">
        <v>14</v>
      </c>
      <c r="G155" s="34">
        <v>1</v>
      </c>
      <c r="H155" s="35">
        <v>4800</v>
      </c>
      <c r="I155" s="35"/>
      <c r="J155" s="35"/>
      <c r="K155" s="35">
        <f t="shared" si="8"/>
        <v>1</v>
      </c>
      <c r="L155" s="35">
        <f t="shared" si="9"/>
        <v>4800</v>
      </c>
      <c r="M155" s="35">
        <v>4800</v>
      </c>
      <c r="N155" s="35">
        <f t="shared" si="10"/>
        <v>0</v>
      </c>
      <c r="O155" s="35">
        <f t="shared" si="11"/>
        <v>0</v>
      </c>
      <c r="P155" s="31" t="s">
        <v>53</v>
      </c>
      <c r="Q155" t="s">
        <v>54</v>
      </c>
      <c r="R155" t="s">
        <v>54</v>
      </c>
      <c r="S155" s="9" t="s">
        <v>877</v>
      </c>
    </row>
    <row r="156" ht="14.65" customHeight="1" spans="1:19">
      <c r="A156" s="31" t="s">
        <v>416</v>
      </c>
      <c r="B156" s="32" t="s">
        <v>18</v>
      </c>
      <c r="C156" s="31" t="s">
        <v>410</v>
      </c>
      <c r="D156" s="31" t="s">
        <v>411</v>
      </c>
      <c r="E156" s="33" t="s">
        <v>402</v>
      </c>
      <c r="F156" s="31" t="s">
        <v>14</v>
      </c>
      <c r="G156" s="34">
        <v>1</v>
      </c>
      <c r="H156" s="35">
        <v>1650</v>
      </c>
      <c r="I156" s="35"/>
      <c r="J156" s="35"/>
      <c r="K156" s="35">
        <f t="shared" si="8"/>
        <v>1</v>
      </c>
      <c r="L156" s="35">
        <f t="shared" si="9"/>
        <v>1650</v>
      </c>
      <c r="M156" s="35">
        <v>1650</v>
      </c>
      <c r="N156" s="35">
        <f t="shared" si="10"/>
        <v>0</v>
      </c>
      <c r="O156" s="35">
        <f t="shared" si="11"/>
        <v>0</v>
      </c>
      <c r="P156" s="31" t="s">
        <v>53</v>
      </c>
      <c r="Q156" t="s">
        <v>54</v>
      </c>
      <c r="R156" t="s">
        <v>54</v>
      </c>
      <c r="S156" s="9" t="s">
        <v>877</v>
      </c>
    </row>
    <row r="157" ht="14.65" customHeight="1" spans="1:19">
      <c r="A157" s="31" t="s">
        <v>417</v>
      </c>
      <c r="B157" s="32" t="s">
        <v>18</v>
      </c>
      <c r="C157" s="31" t="s">
        <v>418</v>
      </c>
      <c r="D157" s="31" t="s">
        <v>419</v>
      </c>
      <c r="E157" s="33" t="s">
        <v>402</v>
      </c>
      <c r="F157" s="31" t="s">
        <v>14</v>
      </c>
      <c r="G157" s="34">
        <v>1</v>
      </c>
      <c r="H157" s="35">
        <v>3000</v>
      </c>
      <c r="I157" s="35"/>
      <c r="J157" s="35"/>
      <c r="K157" s="35">
        <f t="shared" si="8"/>
        <v>1</v>
      </c>
      <c r="L157" s="35">
        <f t="shared" si="9"/>
        <v>3000</v>
      </c>
      <c r="M157" s="35">
        <v>3000</v>
      </c>
      <c r="N157" s="35">
        <f t="shared" si="10"/>
        <v>0</v>
      </c>
      <c r="O157" s="35">
        <f t="shared" si="11"/>
        <v>0</v>
      </c>
      <c r="P157" s="31" t="s">
        <v>53</v>
      </c>
      <c r="Q157" t="s">
        <v>54</v>
      </c>
      <c r="R157" t="s">
        <v>54</v>
      </c>
      <c r="S157" s="9" t="s">
        <v>877</v>
      </c>
    </row>
    <row r="158" ht="14.65" customHeight="1" spans="1:19">
      <c r="A158" s="31" t="s">
        <v>420</v>
      </c>
      <c r="B158" s="32" t="s">
        <v>18</v>
      </c>
      <c r="C158" s="31" t="s">
        <v>413</v>
      </c>
      <c r="D158" s="31" t="s">
        <v>414</v>
      </c>
      <c r="E158" s="33" t="s">
        <v>402</v>
      </c>
      <c r="F158" s="31" t="s">
        <v>14</v>
      </c>
      <c r="G158" s="34">
        <v>1</v>
      </c>
      <c r="H158" s="35">
        <v>2650</v>
      </c>
      <c r="I158" s="35"/>
      <c r="J158" s="35"/>
      <c r="K158" s="35">
        <f t="shared" si="8"/>
        <v>1</v>
      </c>
      <c r="L158" s="35">
        <f t="shared" si="9"/>
        <v>2650</v>
      </c>
      <c r="M158" s="35">
        <v>2650</v>
      </c>
      <c r="N158" s="35">
        <f t="shared" si="10"/>
        <v>0</v>
      </c>
      <c r="O158" s="35">
        <f t="shared" si="11"/>
        <v>0</v>
      </c>
      <c r="P158" s="31" t="s">
        <v>53</v>
      </c>
      <c r="Q158" t="s">
        <v>54</v>
      </c>
      <c r="R158" t="s">
        <v>54</v>
      </c>
      <c r="S158" s="9" t="s">
        <v>877</v>
      </c>
    </row>
    <row r="159" ht="14.65" customHeight="1" spans="1:19">
      <c r="A159" s="31" t="s">
        <v>421</v>
      </c>
      <c r="B159" s="32" t="s">
        <v>18</v>
      </c>
      <c r="C159" s="31" t="s">
        <v>341</v>
      </c>
      <c r="D159" s="31" t="s">
        <v>422</v>
      </c>
      <c r="E159" s="33" t="s">
        <v>423</v>
      </c>
      <c r="F159" s="31" t="s">
        <v>14</v>
      </c>
      <c r="G159" s="34">
        <v>1</v>
      </c>
      <c r="H159" s="35">
        <v>1970</v>
      </c>
      <c r="I159" s="35"/>
      <c r="J159" s="35"/>
      <c r="K159" s="35">
        <f t="shared" si="8"/>
        <v>1</v>
      </c>
      <c r="L159" s="35">
        <f t="shared" si="9"/>
        <v>1970</v>
      </c>
      <c r="M159" s="35">
        <v>1970</v>
      </c>
      <c r="N159" s="35">
        <f t="shared" si="10"/>
        <v>0</v>
      </c>
      <c r="O159" s="35">
        <f t="shared" si="11"/>
        <v>0</v>
      </c>
      <c r="P159" s="31" t="s">
        <v>53</v>
      </c>
      <c r="Q159" t="s">
        <v>54</v>
      </c>
      <c r="R159" t="s">
        <v>54</v>
      </c>
      <c r="S159" s="9" t="s">
        <v>877</v>
      </c>
    </row>
    <row r="160" ht="14.65" customHeight="1" spans="1:19">
      <c r="A160" s="31" t="s">
        <v>625</v>
      </c>
      <c r="B160" s="32" t="s">
        <v>23</v>
      </c>
      <c r="C160" s="31" t="s">
        <v>626</v>
      </c>
      <c r="D160" s="31" t="s">
        <v>627</v>
      </c>
      <c r="E160" s="33" t="s">
        <v>427</v>
      </c>
      <c r="F160" s="31" t="s">
        <v>14</v>
      </c>
      <c r="G160" s="34">
        <v>1</v>
      </c>
      <c r="H160" s="35">
        <v>4000</v>
      </c>
      <c r="I160" s="35"/>
      <c r="J160" s="35"/>
      <c r="K160" s="35">
        <f t="shared" si="8"/>
        <v>1</v>
      </c>
      <c r="L160" s="35">
        <f t="shared" si="9"/>
        <v>4000</v>
      </c>
      <c r="M160" s="35">
        <v>4000</v>
      </c>
      <c r="N160" s="35">
        <f t="shared" si="10"/>
        <v>0</v>
      </c>
      <c r="O160" s="35">
        <f t="shared" si="11"/>
        <v>0</v>
      </c>
      <c r="P160" s="31" t="s">
        <v>53</v>
      </c>
      <c r="Q160" t="s">
        <v>54</v>
      </c>
      <c r="R160" t="s">
        <v>54</v>
      </c>
      <c r="S160" s="9" t="s">
        <v>877</v>
      </c>
    </row>
    <row r="161" ht="14.65" customHeight="1" spans="1:19">
      <c r="A161" s="31" t="s">
        <v>628</v>
      </c>
      <c r="B161" s="32" t="s">
        <v>23</v>
      </c>
      <c r="C161" s="31" t="s">
        <v>626</v>
      </c>
      <c r="D161" s="31" t="s">
        <v>627</v>
      </c>
      <c r="E161" s="33" t="s">
        <v>427</v>
      </c>
      <c r="F161" s="31" t="s">
        <v>14</v>
      </c>
      <c r="G161" s="34">
        <v>1</v>
      </c>
      <c r="H161" s="35">
        <v>4000</v>
      </c>
      <c r="I161" s="35"/>
      <c r="J161" s="35"/>
      <c r="K161" s="35">
        <f t="shared" si="8"/>
        <v>1</v>
      </c>
      <c r="L161" s="35">
        <f t="shared" si="9"/>
        <v>4000</v>
      </c>
      <c r="M161" s="35">
        <v>4000</v>
      </c>
      <c r="N161" s="35">
        <f t="shared" si="10"/>
        <v>0</v>
      </c>
      <c r="O161" s="35">
        <f t="shared" si="11"/>
        <v>0</v>
      </c>
      <c r="P161" s="31" t="s">
        <v>53</v>
      </c>
      <c r="Q161" t="s">
        <v>54</v>
      </c>
      <c r="R161" t="s">
        <v>54</v>
      </c>
      <c r="S161" s="9" t="s">
        <v>877</v>
      </c>
    </row>
    <row r="162" ht="14.65" customHeight="1" spans="1:19">
      <c r="A162" s="31" t="s">
        <v>629</v>
      </c>
      <c r="B162" s="32" t="s">
        <v>23</v>
      </c>
      <c r="C162" s="31" t="s">
        <v>630</v>
      </c>
      <c r="D162" s="31" t="s">
        <v>631</v>
      </c>
      <c r="E162" s="33" t="s">
        <v>427</v>
      </c>
      <c r="F162" s="31" t="s">
        <v>14</v>
      </c>
      <c r="G162" s="34">
        <v>1</v>
      </c>
      <c r="H162" s="35">
        <v>8200</v>
      </c>
      <c r="I162" s="35"/>
      <c r="J162" s="35"/>
      <c r="K162" s="35">
        <f t="shared" si="8"/>
        <v>1</v>
      </c>
      <c r="L162" s="35">
        <f t="shared" si="9"/>
        <v>8200</v>
      </c>
      <c r="M162" s="35">
        <v>8200</v>
      </c>
      <c r="N162" s="35">
        <f t="shared" si="10"/>
        <v>0</v>
      </c>
      <c r="O162" s="35">
        <f t="shared" si="11"/>
        <v>0</v>
      </c>
      <c r="P162" s="31" t="s">
        <v>53</v>
      </c>
      <c r="Q162" t="s">
        <v>54</v>
      </c>
      <c r="R162" t="s">
        <v>54</v>
      </c>
      <c r="S162" s="9" t="s">
        <v>877</v>
      </c>
    </row>
    <row r="163" ht="14.65" customHeight="1" spans="1:19">
      <c r="A163" s="31" t="s">
        <v>424</v>
      </c>
      <c r="B163" s="32" t="s">
        <v>18</v>
      </c>
      <c r="C163" s="31" t="s">
        <v>425</v>
      </c>
      <c r="D163" s="31" t="s">
        <v>426</v>
      </c>
      <c r="E163" s="33" t="s">
        <v>427</v>
      </c>
      <c r="F163" s="31" t="s">
        <v>14</v>
      </c>
      <c r="G163" s="34">
        <v>1</v>
      </c>
      <c r="H163" s="35">
        <v>1800</v>
      </c>
      <c r="I163" s="35"/>
      <c r="J163" s="35"/>
      <c r="K163" s="35">
        <f t="shared" si="8"/>
        <v>1</v>
      </c>
      <c r="L163" s="35">
        <f t="shared" si="9"/>
        <v>1800</v>
      </c>
      <c r="M163" s="35">
        <v>1800</v>
      </c>
      <c r="N163" s="35">
        <f t="shared" si="10"/>
        <v>0</v>
      </c>
      <c r="O163" s="35">
        <f t="shared" si="11"/>
        <v>0</v>
      </c>
      <c r="P163" s="31" t="s">
        <v>53</v>
      </c>
      <c r="Q163" t="s">
        <v>54</v>
      </c>
      <c r="R163" t="s">
        <v>54</v>
      </c>
      <c r="S163" s="9" t="s">
        <v>877</v>
      </c>
    </row>
    <row r="164" ht="14.65" customHeight="1" spans="1:19">
      <c r="A164" s="31" t="s">
        <v>632</v>
      </c>
      <c r="B164" s="32" t="s">
        <v>23</v>
      </c>
      <c r="C164" s="31" t="s">
        <v>633</v>
      </c>
      <c r="D164" s="31" t="s">
        <v>634</v>
      </c>
      <c r="E164" s="33" t="s">
        <v>635</v>
      </c>
      <c r="F164" s="31" t="s">
        <v>14</v>
      </c>
      <c r="G164" s="34">
        <v>1</v>
      </c>
      <c r="H164" s="35">
        <v>48125</v>
      </c>
      <c r="I164" s="35"/>
      <c r="J164" s="35"/>
      <c r="K164" s="35">
        <f t="shared" si="8"/>
        <v>1</v>
      </c>
      <c r="L164" s="35">
        <f t="shared" si="9"/>
        <v>48125</v>
      </c>
      <c r="M164" s="35">
        <v>48125</v>
      </c>
      <c r="N164" s="35">
        <f t="shared" si="10"/>
        <v>0</v>
      </c>
      <c r="O164" s="35">
        <f t="shared" si="11"/>
        <v>0</v>
      </c>
      <c r="P164" s="31" t="s">
        <v>53</v>
      </c>
      <c r="Q164" t="s">
        <v>54</v>
      </c>
      <c r="R164" t="s">
        <v>54</v>
      </c>
      <c r="S164" s="9" t="s">
        <v>877</v>
      </c>
    </row>
    <row r="165" ht="14.65" customHeight="1" spans="1:19">
      <c r="A165" s="31" t="s">
        <v>800</v>
      </c>
      <c r="B165" s="32" t="s">
        <v>23</v>
      </c>
      <c r="C165" s="31" t="s">
        <v>801</v>
      </c>
      <c r="D165" s="31" t="s">
        <v>802</v>
      </c>
      <c r="E165" s="33" t="s">
        <v>635</v>
      </c>
      <c r="F165" s="31" t="s">
        <v>19</v>
      </c>
      <c r="G165" s="34">
        <v>1</v>
      </c>
      <c r="H165" s="35">
        <v>60500</v>
      </c>
      <c r="I165" s="35"/>
      <c r="J165" s="35"/>
      <c r="K165" s="35">
        <f t="shared" si="8"/>
        <v>1</v>
      </c>
      <c r="L165" s="35">
        <f t="shared" si="9"/>
        <v>60500</v>
      </c>
      <c r="M165" s="35">
        <v>60500</v>
      </c>
      <c r="N165" s="35">
        <f t="shared" si="10"/>
        <v>0</v>
      </c>
      <c r="O165" s="35">
        <f t="shared" si="11"/>
        <v>0</v>
      </c>
      <c r="P165" s="31" t="s">
        <v>53</v>
      </c>
      <c r="Q165" t="s">
        <v>54</v>
      </c>
      <c r="R165" t="s">
        <v>54</v>
      </c>
      <c r="S165" s="9" t="s">
        <v>877</v>
      </c>
    </row>
    <row r="166" ht="14.65" customHeight="1" spans="1:19">
      <c r="A166" s="31" t="s">
        <v>428</v>
      </c>
      <c r="B166" s="32" t="s">
        <v>18</v>
      </c>
      <c r="C166" s="31" t="s">
        <v>429</v>
      </c>
      <c r="D166" s="31" t="s">
        <v>430</v>
      </c>
      <c r="E166" s="33" t="s">
        <v>431</v>
      </c>
      <c r="F166" s="31" t="s">
        <v>14</v>
      </c>
      <c r="G166" s="34">
        <v>1</v>
      </c>
      <c r="H166" s="35">
        <v>32692</v>
      </c>
      <c r="I166" s="35"/>
      <c r="J166" s="35"/>
      <c r="K166" s="35">
        <f t="shared" si="8"/>
        <v>1</v>
      </c>
      <c r="L166" s="35">
        <f t="shared" si="9"/>
        <v>32692</v>
      </c>
      <c r="M166" s="35">
        <v>32692</v>
      </c>
      <c r="N166" s="35">
        <f t="shared" si="10"/>
        <v>0</v>
      </c>
      <c r="O166" s="35">
        <f t="shared" si="11"/>
        <v>0</v>
      </c>
      <c r="P166" s="31" t="s">
        <v>53</v>
      </c>
      <c r="Q166" t="s">
        <v>54</v>
      </c>
      <c r="R166" t="s">
        <v>54</v>
      </c>
      <c r="S166" s="9" t="s">
        <v>877</v>
      </c>
    </row>
    <row r="167" ht="14.65" customHeight="1" spans="1:19">
      <c r="A167" s="31" t="s">
        <v>432</v>
      </c>
      <c r="B167" s="32" t="s">
        <v>18</v>
      </c>
      <c r="C167" s="31" t="s">
        <v>433</v>
      </c>
      <c r="D167" s="31" t="s">
        <v>434</v>
      </c>
      <c r="E167" s="33" t="s">
        <v>431</v>
      </c>
      <c r="F167" s="31" t="s">
        <v>14</v>
      </c>
      <c r="G167" s="34">
        <v>1</v>
      </c>
      <c r="H167" s="35">
        <v>859</v>
      </c>
      <c r="I167" s="35"/>
      <c r="J167" s="35"/>
      <c r="K167" s="35">
        <f t="shared" ref="K167:K227" si="12">G167+I167</f>
        <v>1</v>
      </c>
      <c r="L167" s="35">
        <f t="shared" ref="L167:L227" si="13">H167+J167</f>
        <v>859</v>
      </c>
      <c r="M167" s="35">
        <v>859</v>
      </c>
      <c r="N167" s="35">
        <f t="shared" ref="N167:N227" si="14">H167-M167</f>
        <v>0</v>
      </c>
      <c r="O167" s="35">
        <f t="shared" ref="O167:O227" si="15">N167</f>
        <v>0</v>
      </c>
      <c r="P167" s="31" t="s">
        <v>53</v>
      </c>
      <c r="Q167" t="s">
        <v>54</v>
      </c>
      <c r="R167" t="s">
        <v>54</v>
      </c>
      <c r="S167" s="9" t="s">
        <v>877</v>
      </c>
    </row>
    <row r="168" ht="14.65" customHeight="1" spans="1:19">
      <c r="A168" s="31" t="s">
        <v>435</v>
      </c>
      <c r="B168" s="32" t="s">
        <v>18</v>
      </c>
      <c r="C168" s="31" t="s">
        <v>433</v>
      </c>
      <c r="D168" s="31" t="s">
        <v>434</v>
      </c>
      <c r="E168" s="33" t="s">
        <v>431</v>
      </c>
      <c r="F168" s="31" t="s">
        <v>14</v>
      </c>
      <c r="G168" s="34">
        <v>1</v>
      </c>
      <c r="H168" s="35">
        <v>859</v>
      </c>
      <c r="I168" s="35"/>
      <c r="J168" s="35"/>
      <c r="K168" s="35">
        <f t="shared" si="12"/>
        <v>1</v>
      </c>
      <c r="L168" s="35">
        <f t="shared" si="13"/>
        <v>859</v>
      </c>
      <c r="M168" s="35">
        <v>859</v>
      </c>
      <c r="N168" s="35">
        <f t="shared" si="14"/>
        <v>0</v>
      </c>
      <c r="O168" s="35">
        <f t="shared" si="15"/>
        <v>0</v>
      </c>
      <c r="P168" s="31" t="s">
        <v>53</v>
      </c>
      <c r="Q168" t="s">
        <v>54</v>
      </c>
      <c r="R168" t="s">
        <v>54</v>
      </c>
      <c r="S168" s="9" t="s">
        <v>877</v>
      </c>
    </row>
    <row r="169" ht="14.65" customHeight="1" spans="1:19">
      <c r="A169" s="31" t="s">
        <v>803</v>
      </c>
      <c r="B169" s="32" t="s">
        <v>23</v>
      </c>
      <c r="C169" s="31" t="s">
        <v>804</v>
      </c>
      <c r="D169" s="31" t="s">
        <v>805</v>
      </c>
      <c r="E169" s="33" t="s">
        <v>431</v>
      </c>
      <c r="F169" s="31" t="s">
        <v>19</v>
      </c>
      <c r="G169" s="34">
        <v>1</v>
      </c>
      <c r="H169" s="35">
        <v>75500</v>
      </c>
      <c r="I169" s="35"/>
      <c r="J169" s="35"/>
      <c r="K169" s="35">
        <f t="shared" si="12"/>
        <v>1</v>
      </c>
      <c r="L169" s="35">
        <f t="shared" si="13"/>
        <v>75500</v>
      </c>
      <c r="M169" s="35">
        <v>75500</v>
      </c>
      <c r="N169" s="35">
        <f t="shared" si="14"/>
        <v>0</v>
      </c>
      <c r="O169" s="35">
        <f t="shared" si="15"/>
        <v>0</v>
      </c>
      <c r="P169" s="31" t="s">
        <v>53</v>
      </c>
      <c r="Q169" t="s">
        <v>54</v>
      </c>
      <c r="R169" t="s">
        <v>54</v>
      </c>
      <c r="S169" s="9" t="s">
        <v>877</v>
      </c>
    </row>
    <row r="170" ht="14.65" customHeight="1" spans="1:19">
      <c r="A170" s="31" t="s">
        <v>636</v>
      </c>
      <c r="B170" s="32" t="s">
        <v>23</v>
      </c>
      <c r="C170" s="31" t="s">
        <v>637</v>
      </c>
      <c r="D170" s="31" t="s">
        <v>638</v>
      </c>
      <c r="E170" s="33" t="s">
        <v>639</v>
      </c>
      <c r="F170" s="31" t="s">
        <v>14</v>
      </c>
      <c r="G170" s="34">
        <v>1</v>
      </c>
      <c r="H170" s="35">
        <v>1400</v>
      </c>
      <c r="I170" s="35"/>
      <c r="J170" s="35"/>
      <c r="K170" s="35">
        <f t="shared" si="12"/>
        <v>1</v>
      </c>
      <c r="L170" s="35">
        <f t="shared" si="13"/>
        <v>1400</v>
      </c>
      <c r="M170" s="35">
        <v>1400</v>
      </c>
      <c r="N170" s="35">
        <f t="shared" si="14"/>
        <v>0</v>
      </c>
      <c r="O170" s="35">
        <f t="shared" si="15"/>
        <v>0</v>
      </c>
      <c r="P170" s="31" t="s">
        <v>53</v>
      </c>
      <c r="Q170" t="s">
        <v>54</v>
      </c>
      <c r="R170" t="s">
        <v>54</v>
      </c>
      <c r="S170" s="9" t="s">
        <v>877</v>
      </c>
    </row>
    <row r="171" ht="14.65" customHeight="1" spans="1:19">
      <c r="A171" s="31" t="s">
        <v>640</v>
      </c>
      <c r="B171" s="32" t="s">
        <v>23</v>
      </c>
      <c r="C171" s="31" t="s">
        <v>637</v>
      </c>
      <c r="D171" s="31" t="s">
        <v>638</v>
      </c>
      <c r="E171" s="33" t="s">
        <v>639</v>
      </c>
      <c r="F171" s="31" t="s">
        <v>14</v>
      </c>
      <c r="G171" s="34">
        <v>1</v>
      </c>
      <c r="H171" s="35">
        <v>1400</v>
      </c>
      <c r="I171" s="35"/>
      <c r="J171" s="35"/>
      <c r="K171" s="35">
        <f t="shared" si="12"/>
        <v>1</v>
      </c>
      <c r="L171" s="35">
        <f t="shared" si="13"/>
        <v>1400</v>
      </c>
      <c r="M171" s="35">
        <v>1400</v>
      </c>
      <c r="N171" s="35">
        <f t="shared" si="14"/>
        <v>0</v>
      </c>
      <c r="O171" s="35">
        <f t="shared" si="15"/>
        <v>0</v>
      </c>
      <c r="P171" s="31" t="s">
        <v>53</v>
      </c>
      <c r="Q171" t="s">
        <v>54</v>
      </c>
      <c r="R171" t="s">
        <v>54</v>
      </c>
      <c r="S171" s="9" t="s">
        <v>877</v>
      </c>
    </row>
    <row r="172" ht="14.65" customHeight="1" spans="1:19">
      <c r="A172" s="31" t="s">
        <v>641</v>
      </c>
      <c r="B172" s="32" t="s">
        <v>23</v>
      </c>
      <c r="C172" s="31" t="s">
        <v>642</v>
      </c>
      <c r="D172" s="31" t="s">
        <v>643</v>
      </c>
      <c r="E172" s="33" t="s">
        <v>639</v>
      </c>
      <c r="F172" s="31" t="s">
        <v>14</v>
      </c>
      <c r="G172" s="34">
        <v>1</v>
      </c>
      <c r="H172" s="35">
        <v>500</v>
      </c>
      <c r="I172" s="35"/>
      <c r="J172" s="35"/>
      <c r="K172" s="35">
        <f t="shared" si="12"/>
        <v>1</v>
      </c>
      <c r="L172" s="35">
        <f t="shared" si="13"/>
        <v>500</v>
      </c>
      <c r="M172" s="35">
        <v>500</v>
      </c>
      <c r="N172" s="35">
        <f t="shared" si="14"/>
        <v>0</v>
      </c>
      <c r="O172" s="35">
        <f t="shared" si="15"/>
        <v>0</v>
      </c>
      <c r="P172" s="31" t="s">
        <v>53</v>
      </c>
      <c r="Q172" t="s">
        <v>54</v>
      </c>
      <c r="R172" t="s">
        <v>54</v>
      </c>
      <c r="S172" s="9" t="s">
        <v>877</v>
      </c>
    </row>
    <row r="173" ht="14.65" customHeight="1" spans="1:19">
      <c r="A173" s="31" t="s">
        <v>644</v>
      </c>
      <c r="B173" s="32" t="s">
        <v>23</v>
      </c>
      <c r="C173" s="31" t="s">
        <v>642</v>
      </c>
      <c r="D173" s="31" t="s">
        <v>643</v>
      </c>
      <c r="E173" s="33" t="s">
        <v>639</v>
      </c>
      <c r="F173" s="31" t="s">
        <v>14</v>
      </c>
      <c r="G173" s="34">
        <v>1</v>
      </c>
      <c r="H173" s="35">
        <v>500</v>
      </c>
      <c r="I173" s="35"/>
      <c r="J173" s="35"/>
      <c r="K173" s="35">
        <f t="shared" si="12"/>
        <v>1</v>
      </c>
      <c r="L173" s="35">
        <f t="shared" si="13"/>
        <v>500</v>
      </c>
      <c r="M173" s="35">
        <v>500</v>
      </c>
      <c r="N173" s="35">
        <f t="shared" si="14"/>
        <v>0</v>
      </c>
      <c r="O173" s="35">
        <f t="shared" si="15"/>
        <v>0</v>
      </c>
      <c r="P173" s="31" t="s">
        <v>53</v>
      </c>
      <c r="Q173" t="s">
        <v>54</v>
      </c>
      <c r="R173" t="s">
        <v>54</v>
      </c>
      <c r="S173" s="9" t="s">
        <v>877</v>
      </c>
    </row>
    <row r="174" ht="14.65" customHeight="1" spans="1:19">
      <c r="A174" s="31" t="s">
        <v>645</v>
      </c>
      <c r="B174" s="32" t="s">
        <v>23</v>
      </c>
      <c r="C174" s="31" t="s">
        <v>642</v>
      </c>
      <c r="D174" s="31" t="s">
        <v>643</v>
      </c>
      <c r="E174" s="33" t="s">
        <v>639</v>
      </c>
      <c r="F174" s="31" t="s">
        <v>14</v>
      </c>
      <c r="G174" s="34">
        <v>1</v>
      </c>
      <c r="H174" s="35">
        <v>500</v>
      </c>
      <c r="I174" s="35"/>
      <c r="J174" s="35"/>
      <c r="K174" s="35">
        <f t="shared" si="12"/>
        <v>1</v>
      </c>
      <c r="L174" s="35">
        <f t="shared" si="13"/>
        <v>500</v>
      </c>
      <c r="M174" s="35">
        <v>500</v>
      </c>
      <c r="N174" s="35">
        <f t="shared" si="14"/>
        <v>0</v>
      </c>
      <c r="O174" s="35">
        <f t="shared" si="15"/>
        <v>0</v>
      </c>
      <c r="P174" s="31" t="s">
        <v>53</v>
      </c>
      <c r="Q174" t="s">
        <v>54</v>
      </c>
      <c r="R174" t="s">
        <v>54</v>
      </c>
      <c r="S174" s="9" t="s">
        <v>877</v>
      </c>
    </row>
    <row r="175" ht="14.65" customHeight="1" spans="1:19">
      <c r="A175" s="31" t="s">
        <v>646</v>
      </c>
      <c r="B175" s="32" t="s">
        <v>23</v>
      </c>
      <c r="C175" s="31" t="s">
        <v>642</v>
      </c>
      <c r="D175" s="31" t="s">
        <v>643</v>
      </c>
      <c r="E175" s="33" t="s">
        <v>639</v>
      </c>
      <c r="F175" s="31" t="s">
        <v>14</v>
      </c>
      <c r="G175" s="34">
        <v>1</v>
      </c>
      <c r="H175" s="35">
        <v>500</v>
      </c>
      <c r="I175" s="35"/>
      <c r="J175" s="35"/>
      <c r="K175" s="35">
        <f t="shared" si="12"/>
        <v>1</v>
      </c>
      <c r="L175" s="35">
        <f t="shared" si="13"/>
        <v>500</v>
      </c>
      <c r="M175" s="35">
        <v>500</v>
      </c>
      <c r="N175" s="35">
        <f t="shared" si="14"/>
        <v>0</v>
      </c>
      <c r="O175" s="35">
        <f t="shared" si="15"/>
        <v>0</v>
      </c>
      <c r="P175" s="31" t="s">
        <v>53</v>
      </c>
      <c r="Q175" t="s">
        <v>54</v>
      </c>
      <c r="R175" t="s">
        <v>54</v>
      </c>
      <c r="S175" s="9" t="s">
        <v>877</v>
      </c>
    </row>
    <row r="176" ht="14.65" customHeight="1" spans="1:19">
      <c r="A176" s="31" t="s">
        <v>647</v>
      </c>
      <c r="B176" s="32" t="s">
        <v>23</v>
      </c>
      <c r="C176" s="31" t="s">
        <v>642</v>
      </c>
      <c r="D176" s="31" t="s">
        <v>643</v>
      </c>
      <c r="E176" s="33" t="s">
        <v>639</v>
      </c>
      <c r="F176" s="31" t="s">
        <v>14</v>
      </c>
      <c r="G176" s="34">
        <v>1</v>
      </c>
      <c r="H176" s="35">
        <v>500</v>
      </c>
      <c r="I176" s="35"/>
      <c r="J176" s="35"/>
      <c r="K176" s="35">
        <f t="shared" si="12"/>
        <v>1</v>
      </c>
      <c r="L176" s="35">
        <f t="shared" si="13"/>
        <v>500</v>
      </c>
      <c r="M176" s="35">
        <v>500</v>
      </c>
      <c r="N176" s="35">
        <f t="shared" si="14"/>
        <v>0</v>
      </c>
      <c r="O176" s="35">
        <f t="shared" si="15"/>
        <v>0</v>
      </c>
      <c r="P176" s="31" t="s">
        <v>53</v>
      </c>
      <c r="Q176" t="s">
        <v>54</v>
      </c>
      <c r="R176" t="s">
        <v>54</v>
      </c>
      <c r="S176" s="9" t="s">
        <v>877</v>
      </c>
    </row>
    <row r="177" ht="14.65" customHeight="1" spans="1:19">
      <c r="A177" s="31" t="s">
        <v>648</v>
      </c>
      <c r="B177" s="32" t="s">
        <v>23</v>
      </c>
      <c r="C177" s="31" t="s">
        <v>642</v>
      </c>
      <c r="D177" s="31" t="s">
        <v>643</v>
      </c>
      <c r="E177" s="33" t="s">
        <v>639</v>
      </c>
      <c r="F177" s="31" t="s">
        <v>14</v>
      </c>
      <c r="G177" s="34">
        <v>1</v>
      </c>
      <c r="H177" s="35">
        <v>500</v>
      </c>
      <c r="I177" s="35"/>
      <c r="J177" s="35"/>
      <c r="K177" s="35">
        <f t="shared" si="12"/>
        <v>1</v>
      </c>
      <c r="L177" s="35">
        <f t="shared" si="13"/>
        <v>500</v>
      </c>
      <c r="M177" s="35">
        <v>500</v>
      </c>
      <c r="N177" s="35">
        <f t="shared" si="14"/>
        <v>0</v>
      </c>
      <c r="O177" s="35">
        <f t="shared" si="15"/>
        <v>0</v>
      </c>
      <c r="P177" s="31" t="s">
        <v>53</v>
      </c>
      <c r="Q177" t="s">
        <v>54</v>
      </c>
      <c r="R177" t="s">
        <v>54</v>
      </c>
      <c r="S177" s="9" t="s">
        <v>877</v>
      </c>
    </row>
    <row r="178" ht="14.65" customHeight="1" spans="1:19">
      <c r="A178" s="31" t="s">
        <v>649</v>
      </c>
      <c r="B178" s="32" t="s">
        <v>23</v>
      </c>
      <c r="C178" s="31" t="s">
        <v>642</v>
      </c>
      <c r="D178" s="31" t="s">
        <v>643</v>
      </c>
      <c r="E178" s="33" t="s">
        <v>639</v>
      </c>
      <c r="F178" s="31" t="s">
        <v>14</v>
      </c>
      <c r="G178" s="34">
        <v>1</v>
      </c>
      <c r="H178" s="35">
        <v>500</v>
      </c>
      <c r="I178" s="35"/>
      <c r="J178" s="35"/>
      <c r="K178" s="35">
        <f t="shared" si="12"/>
        <v>1</v>
      </c>
      <c r="L178" s="35">
        <f t="shared" si="13"/>
        <v>500</v>
      </c>
      <c r="M178" s="35">
        <v>500</v>
      </c>
      <c r="N178" s="35">
        <f t="shared" si="14"/>
        <v>0</v>
      </c>
      <c r="O178" s="35">
        <f t="shared" si="15"/>
        <v>0</v>
      </c>
      <c r="P178" s="31" t="s">
        <v>53</v>
      </c>
      <c r="Q178" t="s">
        <v>54</v>
      </c>
      <c r="R178" t="s">
        <v>54</v>
      </c>
      <c r="S178" s="9" t="s">
        <v>877</v>
      </c>
    </row>
    <row r="179" ht="14.65" customHeight="1" spans="1:19">
      <c r="A179" s="31" t="s">
        <v>650</v>
      </c>
      <c r="B179" s="32" t="s">
        <v>23</v>
      </c>
      <c r="C179" s="31" t="s">
        <v>642</v>
      </c>
      <c r="D179" s="31" t="s">
        <v>643</v>
      </c>
      <c r="E179" s="33" t="s">
        <v>639</v>
      </c>
      <c r="F179" s="31" t="s">
        <v>14</v>
      </c>
      <c r="G179" s="34">
        <v>1</v>
      </c>
      <c r="H179" s="35">
        <v>500</v>
      </c>
      <c r="I179" s="35"/>
      <c r="J179" s="35"/>
      <c r="K179" s="35">
        <f t="shared" si="12"/>
        <v>1</v>
      </c>
      <c r="L179" s="35">
        <f t="shared" si="13"/>
        <v>500</v>
      </c>
      <c r="M179" s="35">
        <v>500</v>
      </c>
      <c r="N179" s="35">
        <f t="shared" si="14"/>
        <v>0</v>
      </c>
      <c r="O179" s="35">
        <f t="shared" si="15"/>
        <v>0</v>
      </c>
      <c r="P179" s="31" t="s">
        <v>53</v>
      </c>
      <c r="Q179" t="s">
        <v>54</v>
      </c>
      <c r="R179" t="s">
        <v>54</v>
      </c>
      <c r="S179" s="9" t="s">
        <v>877</v>
      </c>
    </row>
    <row r="180" ht="14.65" customHeight="1" spans="1:19">
      <c r="A180" s="31" t="s">
        <v>651</v>
      </c>
      <c r="B180" s="32" t="s">
        <v>23</v>
      </c>
      <c r="C180" s="31" t="s">
        <v>642</v>
      </c>
      <c r="D180" s="31" t="s">
        <v>643</v>
      </c>
      <c r="E180" s="33" t="s">
        <v>639</v>
      </c>
      <c r="F180" s="31" t="s">
        <v>14</v>
      </c>
      <c r="G180" s="34">
        <v>1</v>
      </c>
      <c r="H180" s="35">
        <v>500</v>
      </c>
      <c r="I180" s="35"/>
      <c r="J180" s="35"/>
      <c r="K180" s="35">
        <f t="shared" si="12"/>
        <v>1</v>
      </c>
      <c r="L180" s="35">
        <f t="shared" si="13"/>
        <v>500</v>
      </c>
      <c r="M180" s="35">
        <v>500</v>
      </c>
      <c r="N180" s="35">
        <f t="shared" si="14"/>
        <v>0</v>
      </c>
      <c r="O180" s="35">
        <f t="shared" si="15"/>
        <v>0</v>
      </c>
      <c r="P180" s="31" t="s">
        <v>53</v>
      </c>
      <c r="Q180" t="s">
        <v>54</v>
      </c>
      <c r="R180" t="s">
        <v>54</v>
      </c>
      <c r="S180" s="9" t="s">
        <v>877</v>
      </c>
    </row>
    <row r="181" ht="14.65" customHeight="1" spans="1:19">
      <c r="A181" s="31" t="s">
        <v>652</v>
      </c>
      <c r="B181" s="32" t="s">
        <v>23</v>
      </c>
      <c r="C181" s="31" t="s">
        <v>642</v>
      </c>
      <c r="D181" s="31" t="s">
        <v>643</v>
      </c>
      <c r="E181" s="33" t="s">
        <v>639</v>
      </c>
      <c r="F181" s="31" t="s">
        <v>14</v>
      </c>
      <c r="G181" s="34">
        <v>1</v>
      </c>
      <c r="H181" s="35">
        <v>500</v>
      </c>
      <c r="I181" s="35"/>
      <c r="J181" s="35"/>
      <c r="K181" s="35">
        <f t="shared" si="12"/>
        <v>1</v>
      </c>
      <c r="L181" s="35">
        <f t="shared" si="13"/>
        <v>500</v>
      </c>
      <c r="M181" s="35">
        <v>500</v>
      </c>
      <c r="N181" s="35">
        <f t="shared" si="14"/>
        <v>0</v>
      </c>
      <c r="O181" s="35">
        <f t="shared" si="15"/>
        <v>0</v>
      </c>
      <c r="P181" s="31" t="s">
        <v>53</v>
      </c>
      <c r="Q181" t="s">
        <v>54</v>
      </c>
      <c r="R181" t="s">
        <v>54</v>
      </c>
      <c r="S181" s="9" t="s">
        <v>877</v>
      </c>
    </row>
    <row r="182" ht="14.65" customHeight="1" spans="1:19">
      <c r="A182" s="31" t="s">
        <v>653</v>
      </c>
      <c r="B182" s="32" t="s">
        <v>23</v>
      </c>
      <c r="C182" s="31" t="s">
        <v>642</v>
      </c>
      <c r="D182" s="31" t="s">
        <v>643</v>
      </c>
      <c r="E182" s="33" t="s">
        <v>639</v>
      </c>
      <c r="F182" s="31" t="s">
        <v>14</v>
      </c>
      <c r="G182" s="34">
        <v>1</v>
      </c>
      <c r="H182" s="35">
        <v>500</v>
      </c>
      <c r="I182" s="35"/>
      <c r="J182" s="35"/>
      <c r="K182" s="35">
        <f t="shared" si="12"/>
        <v>1</v>
      </c>
      <c r="L182" s="35">
        <f t="shared" si="13"/>
        <v>500</v>
      </c>
      <c r="M182" s="35">
        <v>500</v>
      </c>
      <c r="N182" s="35">
        <f t="shared" si="14"/>
        <v>0</v>
      </c>
      <c r="O182" s="35">
        <f t="shared" si="15"/>
        <v>0</v>
      </c>
      <c r="P182" s="31" t="s">
        <v>53</v>
      </c>
      <c r="Q182" t="s">
        <v>54</v>
      </c>
      <c r="R182" t="s">
        <v>54</v>
      </c>
      <c r="S182" s="9" t="s">
        <v>877</v>
      </c>
    </row>
    <row r="183" ht="14.65" customHeight="1" spans="1:19">
      <c r="A183" s="31" t="s">
        <v>654</v>
      </c>
      <c r="B183" s="32" t="s">
        <v>23</v>
      </c>
      <c r="C183" s="31" t="s">
        <v>642</v>
      </c>
      <c r="D183" s="31" t="s">
        <v>643</v>
      </c>
      <c r="E183" s="33" t="s">
        <v>639</v>
      </c>
      <c r="F183" s="31" t="s">
        <v>14</v>
      </c>
      <c r="G183" s="34">
        <v>1</v>
      </c>
      <c r="H183" s="35">
        <v>500</v>
      </c>
      <c r="I183" s="35"/>
      <c r="J183" s="35"/>
      <c r="K183" s="35">
        <f t="shared" si="12"/>
        <v>1</v>
      </c>
      <c r="L183" s="35">
        <f t="shared" si="13"/>
        <v>500</v>
      </c>
      <c r="M183" s="35">
        <v>500</v>
      </c>
      <c r="N183" s="35">
        <f t="shared" si="14"/>
        <v>0</v>
      </c>
      <c r="O183" s="35">
        <f t="shared" si="15"/>
        <v>0</v>
      </c>
      <c r="P183" s="31" t="s">
        <v>53</v>
      </c>
      <c r="Q183" t="s">
        <v>54</v>
      </c>
      <c r="R183" t="s">
        <v>54</v>
      </c>
      <c r="S183" s="9" t="s">
        <v>877</v>
      </c>
    </row>
    <row r="184" ht="14.65" customHeight="1" spans="1:19">
      <c r="A184" s="31" t="s">
        <v>655</v>
      </c>
      <c r="B184" s="32" t="s">
        <v>23</v>
      </c>
      <c r="C184" s="31" t="s">
        <v>642</v>
      </c>
      <c r="D184" s="31" t="s">
        <v>643</v>
      </c>
      <c r="E184" s="33" t="s">
        <v>639</v>
      </c>
      <c r="F184" s="31" t="s">
        <v>14</v>
      </c>
      <c r="G184" s="34">
        <v>1</v>
      </c>
      <c r="H184" s="35">
        <v>500</v>
      </c>
      <c r="I184" s="35"/>
      <c r="J184" s="35"/>
      <c r="K184" s="35">
        <f t="shared" si="12"/>
        <v>1</v>
      </c>
      <c r="L184" s="35">
        <f t="shared" si="13"/>
        <v>500</v>
      </c>
      <c r="M184" s="35">
        <v>500</v>
      </c>
      <c r="N184" s="35">
        <f t="shared" si="14"/>
        <v>0</v>
      </c>
      <c r="O184" s="35">
        <f t="shared" si="15"/>
        <v>0</v>
      </c>
      <c r="P184" s="31" t="s">
        <v>53</v>
      </c>
      <c r="Q184" t="s">
        <v>54</v>
      </c>
      <c r="R184" t="s">
        <v>54</v>
      </c>
      <c r="S184" s="9" t="s">
        <v>877</v>
      </c>
    </row>
    <row r="185" ht="14.65" customHeight="1" spans="1:19">
      <c r="A185" s="31" t="s">
        <v>656</v>
      </c>
      <c r="B185" s="32" t="s">
        <v>23</v>
      </c>
      <c r="C185" s="31" t="s">
        <v>642</v>
      </c>
      <c r="D185" s="31" t="s">
        <v>643</v>
      </c>
      <c r="E185" s="33" t="s">
        <v>639</v>
      </c>
      <c r="F185" s="31" t="s">
        <v>14</v>
      </c>
      <c r="G185" s="34">
        <v>1</v>
      </c>
      <c r="H185" s="35">
        <v>500</v>
      </c>
      <c r="I185" s="35"/>
      <c r="J185" s="35"/>
      <c r="K185" s="35">
        <f t="shared" si="12"/>
        <v>1</v>
      </c>
      <c r="L185" s="35">
        <f t="shared" si="13"/>
        <v>500</v>
      </c>
      <c r="M185" s="35">
        <v>500</v>
      </c>
      <c r="N185" s="35">
        <f t="shared" si="14"/>
        <v>0</v>
      </c>
      <c r="O185" s="35">
        <f t="shared" si="15"/>
        <v>0</v>
      </c>
      <c r="P185" s="31" t="s">
        <v>53</v>
      </c>
      <c r="Q185" t="s">
        <v>54</v>
      </c>
      <c r="R185" t="s">
        <v>54</v>
      </c>
      <c r="S185" s="9" t="s">
        <v>877</v>
      </c>
    </row>
    <row r="186" ht="14.65" customHeight="1" spans="1:19">
      <c r="A186" s="31" t="s">
        <v>657</v>
      </c>
      <c r="B186" s="32" t="s">
        <v>23</v>
      </c>
      <c r="C186" s="31" t="s">
        <v>658</v>
      </c>
      <c r="D186" s="31" t="s">
        <v>659</v>
      </c>
      <c r="E186" s="33" t="s">
        <v>639</v>
      </c>
      <c r="F186" s="31" t="s">
        <v>14</v>
      </c>
      <c r="G186" s="34">
        <v>1</v>
      </c>
      <c r="H186" s="35">
        <v>1000</v>
      </c>
      <c r="I186" s="35"/>
      <c r="J186" s="35"/>
      <c r="K186" s="35">
        <f t="shared" si="12"/>
        <v>1</v>
      </c>
      <c r="L186" s="35">
        <f t="shared" si="13"/>
        <v>1000</v>
      </c>
      <c r="M186" s="35">
        <v>1000</v>
      </c>
      <c r="N186" s="35">
        <f t="shared" si="14"/>
        <v>0</v>
      </c>
      <c r="O186" s="35">
        <f t="shared" si="15"/>
        <v>0</v>
      </c>
      <c r="P186" s="31" t="s">
        <v>53</v>
      </c>
      <c r="Q186" t="s">
        <v>54</v>
      </c>
      <c r="R186" t="s">
        <v>54</v>
      </c>
      <c r="S186" s="9" t="s">
        <v>877</v>
      </c>
    </row>
    <row r="187" ht="14.65" customHeight="1" spans="1:19">
      <c r="A187" s="31" t="s">
        <v>660</v>
      </c>
      <c r="B187" s="32" t="s">
        <v>23</v>
      </c>
      <c r="C187" s="31" t="s">
        <v>658</v>
      </c>
      <c r="D187" s="31" t="s">
        <v>659</v>
      </c>
      <c r="E187" s="33" t="s">
        <v>639</v>
      </c>
      <c r="F187" s="31" t="s">
        <v>14</v>
      </c>
      <c r="G187" s="34">
        <v>1</v>
      </c>
      <c r="H187" s="35">
        <v>1000</v>
      </c>
      <c r="I187" s="35"/>
      <c r="J187" s="35"/>
      <c r="K187" s="35">
        <f t="shared" si="12"/>
        <v>1</v>
      </c>
      <c r="L187" s="35">
        <f t="shared" si="13"/>
        <v>1000</v>
      </c>
      <c r="M187" s="35">
        <v>1000</v>
      </c>
      <c r="N187" s="35">
        <f t="shared" si="14"/>
        <v>0</v>
      </c>
      <c r="O187" s="35">
        <f t="shared" si="15"/>
        <v>0</v>
      </c>
      <c r="P187" s="31" t="s">
        <v>53</v>
      </c>
      <c r="Q187" t="s">
        <v>54</v>
      </c>
      <c r="R187" t="s">
        <v>54</v>
      </c>
      <c r="S187" s="9" t="s">
        <v>877</v>
      </c>
    </row>
    <row r="188" ht="14.65" customHeight="1" spans="1:19">
      <c r="A188" s="31" t="s">
        <v>661</v>
      </c>
      <c r="B188" s="32" t="s">
        <v>23</v>
      </c>
      <c r="C188" s="31" t="s">
        <v>658</v>
      </c>
      <c r="D188" s="31" t="s">
        <v>659</v>
      </c>
      <c r="E188" s="33" t="s">
        <v>639</v>
      </c>
      <c r="F188" s="31" t="s">
        <v>14</v>
      </c>
      <c r="G188" s="34">
        <v>1</v>
      </c>
      <c r="H188" s="35">
        <v>1000</v>
      </c>
      <c r="I188" s="35"/>
      <c r="J188" s="35"/>
      <c r="K188" s="35">
        <f t="shared" si="12"/>
        <v>1</v>
      </c>
      <c r="L188" s="35">
        <f t="shared" si="13"/>
        <v>1000</v>
      </c>
      <c r="M188" s="35">
        <v>1000</v>
      </c>
      <c r="N188" s="35">
        <f t="shared" si="14"/>
        <v>0</v>
      </c>
      <c r="O188" s="35">
        <f t="shared" si="15"/>
        <v>0</v>
      </c>
      <c r="P188" s="31" t="s">
        <v>53</v>
      </c>
      <c r="Q188" t="s">
        <v>54</v>
      </c>
      <c r="R188" t="s">
        <v>54</v>
      </c>
      <c r="S188" s="9" t="s">
        <v>877</v>
      </c>
    </row>
    <row r="189" ht="14.65" customHeight="1" spans="1:19">
      <c r="A189" s="31" t="s">
        <v>662</v>
      </c>
      <c r="B189" s="32" t="s">
        <v>23</v>
      </c>
      <c r="C189" s="31" t="s">
        <v>658</v>
      </c>
      <c r="D189" s="31" t="s">
        <v>659</v>
      </c>
      <c r="E189" s="33" t="s">
        <v>639</v>
      </c>
      <c r="F189" s="31" t="s">
        <v>14</v>
      </c>
      <c r="G189" s="34">
        <v>1</v>
      </c>
      <c r="H189" s="35">
        <v>1000</v>
      </c>
      <c r="I189" s="35"/>
      <c r="J189" s="35"/>
      <c r="K189" s="35">
        <f t="shared" si="12"/>
        <v>1</v>
      </c>
      <c r="L189" s="35">
        <f t="shared" si="13"/>
        <v>1000</v>
      </c>
      <c r="M189" s="35">
        <v>1000</v>
      </c>
      <c r="N189" s="35">
        <f t="shared" si="14"/>
        <v>0</v>
      </c>
      <c r="O189" s="35">
        <f t="shared" si="15"/>
        <v>0</v>
      </c>
      <c r="P189" s="31" t="s">
        <v>53</v>
      </c>
      <c r="Q189" t="s">
        <v>54</v>
      </c>
      <c r="R189" t="s">
        <v>54</v>
      </c>
      <c r="S189" s="9" t="s">
        <v>877</v>
      </c>
    </row>
    <row r="190" ht="14.65" customHeight="1" spans="1:19">
      <c r="A190" s="31" t="s">
        <v>663</v>
      </c>
      <c r="B190" s="32" t="s">
        <v>23</v>
      </c>
      <c r="C190" s="31" t="s">
        <v>658</v>
      </c>
      <c r="D190" s="31" t="s">
        <v>659</v>
      </c>
      <c r="E190" s="33" t="s">
        <v>639</v>
      </c>
      <c r="F190" s="31" t="s">
        <v>14</v>
      </c>
      <c r="G190" s="34">
        <v>1</v>
      </c>
      <c r="H190" s="35">
        <v>1000</v>
      </c>
      <c r="I190" s="35"/>
      <c r="J190" s="35"/>
      <c r="K190" s="35">
        <f t="shared" si="12"/>
        <v>1</v>
      </c>
      <c r="L190" s="35">
        <f t="shared" si="13"/>
        <v>1000</v>
      </c>
      <c r="M190" s="35">
        <v>1000</v>
      </c>
      <c r="N190" s="35">
        <f t="shared" si="14"/>
        <v>0</v>
      </c>
      <c r="O190" s="35">
        <f t="shared" si="15"/>
        <v>0</v>
      </c>
      <c r="P190" s="31" t="s">
        <v>53</v>
      </c>
      <c r="Q190" t="s">
        <v>54</v>
      </c>
      <c r="R190" t="s">
        <v>54</v>
      </c>
      <c r="S190" s="9" t="s">
        <v>877</v>
      </c>
    </row>
    <row r="191" ht="14.65" customHeight="1" spans="1:19">
      <c r="A191" s="31" t="s">
        <v>664</v>
      </c>
      <c r="B191" s="32" t="s">
        <v>23</v>
      </c>
      <c r="C191" s="31" t="s">
        <v>658</v>
      </c>
      <c r="D191" s="31" t="s">
        <v>659</v>
      </c>
      <c r="E191" s="33" t="s">
        <v>639</v>
      </c>
      <c r="F191" s="31" t="s">
        <v>14</v>
      </c>
      <c r="G191" s="34">
        <v>1</v>
      </c>
      <c r="H191" s="35">
        <v>1000</v>
      </c>
      <c r="I191" s="35"/>
      <c r="J191" s="35"/>
      <c r="K191" s="35">
        <f t="shared" si="12"/>
        <v>1</v>
      </c>
      <c r="L191" s="35">
        <f t="shared" si="13"/>
        <v>1000</v>
      </c>
      <c r="M191" s="35">
        <v>1000</v>
      </c>
      <c r="N191" s="35">
        <f t="shared" si="14"/>
        <v>0</v>
      </c>
      <c r="O191" s="35">
        <f t="shared" si="15"/>
        <v>0</v>
      </c>
      <c r="P191" s="31" t="s">
        <v>53</v>
      </c>
      <c r="Q191" t="s">
        <v>54</v>
      </c>
      <c r="R191" t="s">
        <v>54</v>
      </c>
      <c r="S191" s="9" t="s">
        <v>877</v>
      </c>
    </row>
    <row r="192" ht="14.65" customHeight="1" spans="1:19">
      <c r="A192" s="31" t="s">
        <v>665</v>
      </c>
      <c r="B192" s="32" t="s">
        <v>23</v>
      </c>
      <c r="C192" s="31" t="s">
        <v>658</v>
      </c>
      <c r="D192" s="31" t="s">
        <v>659</v>
      </c>
      <c r="E192" s="33" t="s">
        <v>639</v>
      </c>
      <c r="F192" s="31" t="s">
        <v>14</v>
      </c>
      <c r="G192" s="34">
        <v>1</v>
      </c>
      <c r="H192" s="35">
        <v>1000</v>
      </c>
      <c r="I192" s="35"/>
      <c r="J192" s="35"/>
      <c r="K192" s="35">
        <f t="shared" si="12"/>
        <v>1</v>
      </c>
      <c r="L192" s="35">
        <f t="shared" si="13"/>
        <v>1000</v>
      </c>
      <c r="M192" s="35">
        <v>1000</v>
      </c>
      <c r="N192" s="35">
        <f t="shared" si="14"/>
        <v>0</v>
      </c>
      <c r="O192" s="35">
        <f t="shared" si="15"/>
        <v>0</v>
      </c>
      <c r="P192" s="31" t="s">
        <v>53</v>
      </c>
      <c r="Q192" t="s">
        <v>54</v>
      </c>
      <c r="R192" t="s">
        <v>54</v>
      </c>
      <c r="S192" s="9" t="s">
        <v>877</v>
      </c>
    </row>
    <row r="193" ht="14.65" customHeight="1" spans="1:19">
      <c r="A193" s="31" t="s">
        <v>666</v>
      </c>
      <c r="B193" s="32" t="s">
        <v>23</v>
      </c>
      <c r="C193" s="31" t="s">
        <v>658</v>
      </c>
      <c r="D193" s="31" t="s">
        <v>659</v>
      </c>
      <c r="E193" s="33" t="s">
        <v>639</v>
      </c>
      <c r="F193" s="31" t="s">
        <v>14</v>
      </c>
      <c r="G193" s="34">
        <v>1</v>
      </c>
      <c r="H193" s="35">
        <v>1000</v>
      </c>
      <c r="I193" s="35"/>
      <c r="J193" s="35"/>
      <c r="K193" s="35">
        <f t="shared" si="12"/>
        <v>1</v>
      </c>
      <c r="L193" s="35">
        <f t="shared" si="13"/>
        <v>1000</v>
      </c>
      <c r="M193" s="35">
        <v>1000</v>
      </c>
      <c r="N193" s="35">
        <f t="shared" si="14"/>
        <v>0</v>
      </c>
      <c r="O193" s="35">
        <f t="shared" si="15"/>
        <v>0</v>
      </c>
      <c r="P193" s="31" t="s">
        <v>53</v>
      </c>
      <c r="Q193" t="s">
        <v>54</v>
      </c>
      <c r="R193" t="s">
        <v>54</v>
      </c>
      <c r="S193" s="9" t="s">
        <v>877</v>
      </c>
    </row>
    <row r="194" ht="14.65" customHeight="1" spans="1:19">
      <c r="A194" s="31" t="s">
        <v>667</v>
      </c>
      <c r="B194" s="32" t="s">
        <v>23</v>
      </c>
      <c r="C194" s="31" t="s">
        <v>658</v>
      </c>
      <c r="D194" s="31" t="s">
        <v>659</v>
      </c>
      <c r="E194" s="33" t="s">
        <v>639</v>
      </c>
      <c r="F194" s="31" t="s">
        <v>14</v>
      </c>
      <c r="G194" s="34">
        <v>1</v>
      </c>
      <c r="H194" s="35">
        <v>1000</v>
      </c>
      <c r="I194" s="35"/>
      <c r="J194" s="35"/>
      <c r="K194" s="35">
        <f t="shared" si="12"/>
        <v>1</v>
      </c>
      <c r="L194" s="35">
        <f t="shared" si="13"/>
        <v>1000</v>
      </c>
      <c r="M194" s="35">
        <v>1000</v>
      </c>
      <c r="N194" s="35">
        <f t="shared" si="14"/>
        <v>0</v>
      </c>
      <c r="O194" s="35">
        <f t="shared" si="15"/>
        <v>0</v>
      </c>
      <c r="P194" s="31" t="s">
        <v>53</v>
      </c>
      <c r="Q194" t="s">
        <v>54</v>
      </c>
      <c r="R194" t="s">
        <v>54</v>
      </c>
      <c r="S194" s="9" t="s">
        <v>877</v>
      </c>
    </row>
    <row r="195" ht="14.65" customHeight="1" spans="1:19">
      <c r="A195" s="31" t="s">
        <v>668</v>
      </c>
      <c r="B195" s="32" t="s">
        <v>23</v>
      </c>
      <c r="C195" s="31" t="s">
        <v>669</v>
      </c>
      <c r="D195" s="31" t="s">
        <v>670</v>
      </c>
      <c r="E195" s="33" t="s">
        <v>671</v>
      </c>
      <c r="F195" s="31" t="s">
        <v>14</v>
      </c>
      <c r="G195" s="34">
        <v>1</v>
      </c>
      <c r="H195" s="35">
        <v>21600</v>
      </c>
      <c r="I195" s="35"/>
      <c r="J195" s="35"/>
      <c r="K195" s="35">
        <f t="shared" si="12"/>
        <v>1</v>
      </c>
      <c r="L195" s="35">
        <f t="shared" si="13"/>
        <v>21600</v>
      </c>
      <c r="M195" s="35">
        <v>21600</v>
      </c>
      <c r="N195" s="35">
        <f t="shared" si="14"/>
        <v>0</v>
      </c>
      <c r="O195" s="35">
        <f t="shared" si="15"/>
        <v>0</v>
      </c>
      <c r="P195" s="31" t="s">
        <v>53</v>
      </c>
      <c r="Q195" t="s">
        <v>54</v>
      </c>
      <c r="R195" t="s">
        <v>54</v>
      </c>
      <c r="S195" s="9" t="s">
        <v>877</v>
      </c>
    </row>
    <row r="196" ht="14.65" customHeight="1" spans="1:19">
      <c r="A196" s="31" t="s">
        <v>672</v>
      </c>
      <c r="B196" s="32" t="s">
        <v>23</v>
      </c>
      <c r="C196" s="31" t="s">
        <v>669</v>
      </c>
      <c r="D196" s="31" t="s">
        <v>670</v>
      </c>
      <c r="E196" s="33" t="s">
        <v>671</v>
      </c>
      <c r="F196" s="31" t="s">
        <v>14</v>
      </c>
      <c r="G196" s="34">
        <v>1</v>
      </c>
      <c r="H196" s="35">
        <v>21600</v>
      </c>
      <c r="I196" s="35"/>
      <c r="J196" s="35"/>
      <c r="K196" s="35">
        <f t="shared" si="12"/>
        <v>1</v>
      </c>
      <c r="L196" s="35">
        <f t="shared" si="13"/>
        <v>21600</v>
      </c>
      <c r="M196" s="35">
        <v>21600</v>
      </c>
      <c r="N196" s="35">
        <f t="shared" si="14"/>
        <v>0</v>
      </c>
      <c r="O196" s="35">
        <f t="shared" si="15"/>
        <v>0</v>
      </c>
      <c r="P196" s="31" t="s">
        <v>53</v>
      </c>
      <c r="Q196" t="s">
        <v>54</v>
      </c>
      <c r="R196" t="s">
        <v>54</v>
      </c>
      <c r="S196" s="9" t="s">
        <v>877</v>
      </c>
    </row>
    <row r="197" ht="14.65" customHeight="1" spans="1:19">
      <c r="A197" s="31" t="s">
        <v>673</v>
      </c>
      <c r="B197" s="32" t="s">
        <v>23</v>
      </c>
      <c r="C197" s="31" t="s">
        <v>674</v>
      </c>
      <c r="D197" s="31" t="s">
        <v>53</v>
      </c>
      <c r="E197" s="33" t="s">
        <v>671</v>
      </c>
      <c r="F197" s="31" t="s">
        <v>14</v>
      </c>
      <c r="G197" s="34">
        <v>1</v>
      </c>
      <c r="H197" s="35">
        <v>6980</v>
      </c>
      <c r="I197" s="35"/>
      <c r="J197" s="35"/>
      <c r="K197" s="35">
        <f t="shared" si="12"/>
        <v>1</v>
      </c>
      <c r="L197" s="35">
        <f t="shared" si="13"/>
        <v>6980</v>
      </c>
      <c r="M197" s="35">
        <v>6980</v>
      </c>
      <c r="N197" s="35">
        <f t="shared" si="14"/>
        <v>0</v>
      </c>
      <c r="O197" s="35">
        <f t="shared" si="15"/>
        <v>0</v>
      </c>
      <c r="P197" s="31" t="s">
        <v>53</v>
      </c>
      <c r="Q197" t="s">
        <v>54</v>
      </c>
      <c r="R197" t="s">
        <v>54</v>
      </c>
      <c r="S197" s="9" t="s">
        <v>877</v>
      </c>
    </row>
    <row r="198" ht="14.65" customHeight="1" spans="1:19">
      <c r="A198" s="31" t="s">
        <v>675</v>
      </c>
      <c r="B198" s="32" t="s">
        <v>23</v>
      </c>
      <c r="C198" s="31" t="s">
        <v>676</v>
      </c>
      <c r="D198" s="31" t="s">
        <v>677</v>
      </c>
      <c r="E198" s="33" t="s">
        <v>671</v>
      </c>
      <c r="F198" s="31" t="s">
        <v>14</v>
      </c>
      <c r="G198" s="34">
        <v>1</v>
      </c>
      <c r="H198" s="35">
        <v>23000</v>
      </c>
      <c r="I198" s="35"/>
      <c r="J198" s="35"/>
      <c r="K198" s="35">
        <f t="shared" si="12"/>
        <v>1</v>
      </c>
      <c r="L198" s="35">
        <f t="shared" si="13"/>
        <v>23000</v>
      </c>
      <c r="M198" s="35">
        <v>23000</v>
      </c>
      <c r="N198" s="35">
        <f t="shared" si="14"/>
        <v>0</v>
      </c>
      <c r="O198" s="35">
        <f t="shared" si="15"/>
        <v>0</v>
      </c>
      <c r="P198" s="31" t="s">
        <v>53</v>
      </c>
      <c r="Q198" t="s">
        <v>54</v>
      </c>
      <c r="R198" t="s">
        <v>54</v>
      </c>
      <c r="S198" s="9" t="s">
        <v>877</v>
      </c>
    </row>
    <row r="199" ht="14.65" customHeight="1" spans="1:19">
      <c r="A199" s="31" t="s">
        <v>678</v>
      </c>
      <c r="B199" s="32" t="s">
        <v>23</v>
      </c>
      <c r="C199" s="31" t="s">
        <v>676</v>
      </c>
      <c r="D199" s="31" t="s">
        <v>677</v>
      </c>
      <c r="E199" s="33" t="s">
        <v>671</v>
      </c>
      <c r="F199" s="31" t="s">
        <v>14</v>
      </c>
      <c r="G199" s="34">
        <v>1</v>
      </c>
      <c r="H199" s="35">
        <v>23000</v>
      </c>
      <c r="I199" s="35"/>
      <c r="J199" s="35"/>
      <c r="K199" s="35">
        <f t="shared" si="12"/>
        <v>1</v>
      </c>
      <c r="L199" s="35">
        <f t="shared" si="13"/>
        <v>23000</v>
      </c>
      <c r="M199" s="35">
        <v>23000</v>
      </c>
      <c r="N199" s="35">
        <f t="shared" si="14"/>
        <v>0</v>
      </c>
      <c r="O199" s="35">
        <f t="shared" si="15"/>
        <v>0</v>
      </c>
      <c r="P199" s="31" t="s">
        <v>53</v>
      </c>
      <c r="Q199" t="s">
        <v>54</v>
      </c>
      <c r="R199" t="s">
        <v>54</v>
      </c>
      <c r="S199" s="9" t="s">
        <v>877</v>
      </c>
    </row>
    <row r="200" ht="14.65" customHeight="1" spans="1:19">
      <c r="A200" s="31" t="s">
        <v>679</v>
      </c>
      <c r="B200" s="32" t="s">
        <v>23</v>
      </c>
      <c r="C200" s="31" t="s">
        <v>680</v>
      </c>
      <c r="D200" s="31" t="s">
        <v>53</v>
      </c>
      <c r="E200" s="33" t="s">
        <v>671</v>
      </c>
      <c r="F200" s="31" t="s">
        <v>14</v>
      </c>
      <c r="G200" s="34">
        <v>1</v>
      </c>
      <c r="H200" s="35">
        <v>1800</v>
      </c>
      <c r="I200" s="35"/>
      <c r="J200" s="35"/>
      <c r="K200" s="35">
        <f t="shared" si="12"/>
        <v>1</v>
      </c>
      <c r="L200" s="35">
        <f t="shared" si="13"/>
        <v>1800</v>
      </c>
      <c r="M200" s="35">
        <v>1800</v>
      </c>
      <c r="N200" s="35">
        <f t="shared" si="14"/>
        <v>0</v>
      </c>
      <c r="O200" s="35">
        <f t="shared" si="15"/>
        <v>0</v>
      </c>
      <c r="P200" s="31" t="s">
        <v>53</v>
      </c>
      <c r="Q200" t="s">
        <v>54</v>
      </c>
      <c r="R200" t="s">
        <v>54</v>
      </c>
      <c r="S200" s="9" t="s">
        <v>877</v>
      </c>
    </row>
    <row r="201" ht="14.65" customHeight="1" spans="1:19">
      <c r="A201" s="31" t="s">
        <v>681</v>
      </c>
      <c r="B201" s="32" t="s">
        <v>23</v>
      </c>
      <c r="C201" s="31" t="s">
        <v>680</v>
      </c>
      <c r="D201" s="31" t="s">
        <v>53</v>
      </c>
      <c r="E201" s="33" t="s">
        <v>671</v>
      </c>
      <c r="F201" s="31" t="s">
        <v>14</v>
      </c>
      <c r="G201" s="34">
        <v>1</v>
      </c>
      <c r="H201" s="35">
        <v>1800</v>
      </c>
      <c r="I201" s="35"/>
      <c r="J201" s="35"/>
      <c r="K201" s="35">
        <f t="shared" si="12"/>
        <v>1</v>
      </c>
      <c r="L201" s="35">
        <f t="shared" si="13"/>
        <v>1800</v>
      </c>
      <c r="M201" s="35">
        <v>1800</v>
      </c>
      <c r="N201" s="35">
        <f t="shared" si="14"/>
        <v>0</v>
      </c>
      <c r="O201" s="35">
        <f t="shared" si="15"/>
        <v>0</v>
      </c>
      <c r="P201" s="31" t="s">
        <v>53</v>
      </c>
      <c r="Q201" t="s">
        <v>54</v>
      </c>
      <c r="R201" t="s">
        <v>54</v>
      </c>
      <c r="S201" s="9" t="s">
        <v>877</v>
      </c>
    </row>
    <row r="202" ht="14.65" customHeight="1" spans="1:19">
      <c r="A202" s="31" t="s">
        <v>682</v>
      </c>
      <c r="B202" s="32" t="s">
        <v>23</v>
      </c>
      <c r="C202" s="31" t="s">
        <v>680</v>
      </c>
      <c r="D202" s="31" t="s">
        <v>53</v>
      </c>
      <c r="E202" s="33" t="s">
        <v>671</v>
      </c>
      <c r="F202" s="31" t="s">
        <v>14</v>
      </c>
      <c r="G202" s="34">
        <v>1</v>
      </c>
      <c r="H202" s="35">
        <v>1800</v>
      </c>
      <c r="I202" s="35"/>
      <c r="J202" s="35"/>
      <c r="K202" s="35">
        <f t="shared" si="12"/>
        <v>1</v>
      </c>
      <c r="L202" s="35">
        <f t="shared" si="13"/>
        <v>1800</v>
      </c>
      <c r="M202" s="35">
        <v>1800</v>
      </c>
      <c r="N202" s="35">
        <f t="shared" si="14"/>
        <v>0</v>
      </c>
      <c r="O202" s="35">
        <f t="shared" si="15"/>
        <v>0</v>
      </c>
      <c r="P202" s="31" t="s">
        <v>53</v>
      </c>
      <c r="Q202" t="s">
        <v>54</v>
      </c>
      <c r="R202" t="s">
        <v>54</v>
      </c>
      <c r="S202" s="9" t="s">
        <v>877</v>
      </c>
    </row>
    <row r="203" ht="14.65" customHeight="1" spans="1:19">
      <c r="A203" s="31" t="s">
        <v>683</v>
      </c>
      <c r="B203" s="32" t="s">
        <v>23</v>
      </c>
      <c r="C203" s="31" t="s">
        <v>680</v>
      </c>
      <c r="D203" s="31" t="s">
        <v>53</v>
      </c>
      <c r="E203" s="33" t="s">
        <v>671</v>
      </c>
      <c r="F203" s="31" t="s">
        <v>14</v>
      </c>
      <c r="G203" s="34">
        <v>1</v>
      </c>
      <c r="H203" s="35">
        <v>1800</v>
      </c>
      <c r="I203" s="35"/>
      <c r="J203" s="35"/>
      <c r="K203" s="35">
        <f t="shared" si="12"/>
        <v>1</v>
      </c>
      <c r="L203" s="35">
        <f t="shared" si="13"/>
        <v>1800</v>
      </c>
      <c r="M203" s="35">
        <v>1800</v>
      </c>
      <c r="N203" s="35">
        <f t="shared" si="14"/>
        <v>0</v>
      </c>
      <c r="O203" s="35">
        <f t="shared" si="15"/>
        <v>0</v>
      </c>
      <c r="P203" s="31" t="s">
        <v>53</v>
      </c>
      <c r="Q203" t="s">
        <v>54</v>
      </c>
      <c r="R203" t="s">
        <v>54</v>
      </c>
      <c r="S203" s="9" t="s">
        <v>877</v>
      </c>
    </row>
    <row r="204" ht="14.65" customHeight="1" spans="1:19">
      <c r="A204" s="31" t="s">
        <v>684</v>
      </c>
      <c r="B204" s="32" t="s">
        <v>23</v>
      </c>
      <c r="C204" s="31" t="s">
        <v>680</v>
      </c>
      <c r="D204" s="31" t="s">
        <v>53</v>
      </c>
      <c r="E204" s="33" t="s">
        <v>671</v>
      </c>
      <c r="F204" s="31" t="s">
        <v>14</v>
      </c>
      <c r="G204" s="34">
        <v>1</v>
      </c>
      <c r="H204" s="35">
        <v>1800</v>
      </c>
      <c r="I204" s="35"/>
      <c r="J204" s="35"/>
      <c r="K204" s="35">
        <f t="shared" si="12"/>
        <v>1</v>
      </c>
      <c r="L204" s="35">
        <f t="shared" si="13"/>
        <v>1800</v>
      </c>
      <c r="M204" s="35">
        <v>1800</v>
      </c>
      <c r="N204" s="35">
        <f t="shared" si="14"/>
        <v>0</v>
      </c>
      <c r="O204" s="35">
        <f t="shared" si="15"/>
        <v>0</v>
      </c>
      <c r="P204" s="31" t="s">
        <v>53</v>
      </c>
      <c r="Q204" t="s">
        <v>54</v>
      </c>
      <c r="R204" t="s">
        <v>54</v>
      </c>
      <c r="S204" s="9" t="s">
        <v>877</v>
      </c>
    </row>
    <row r="205" ht="14.65" customHeight="1" spans="1:19">
      <c r="A205" s="31" t="s">
        <v>685</v>
      </c>
      <c r="B205" s="32" t="s">
        <v>23</v>
      </c>
      <c r="C205" s="31" t="s">
        <v>686</v>
      </c>
      <c r="D205" s="31" t="s">
        <v>687</v>
      </c>
      <c r="E205" s="33" t="s">
        <v>688</v>
      </c>
      <c r="F205" s="31" t="s">
        <v>14</v>
      </c>
      <c r="G205" s="34">
        <v>1</v>
      </c>
      <c r="H205" s="35">
        <v>3249</v>
      </c>
      <c r="I205" s="35"/>
      <c r="J205" s="35"/>
      <c r="K205" s="35">
        <f t="shared" si="12"/>
        <v>1</v>
      </c>
      <c r="L205" s="35">
        <f t="shared" si="13"/>
        <v>3249</v>
      </c>
      <c r="M205" s="35">
        <v>3249</v>
      </c>
      <c r="N205" s="35">
        <f t="shared" si="14"/>
        <v>0</v>
      </c>
      <c r="O205" s="35">
        <f t="shared" si="15"/>
        <v>0</v>
      </c>
      <c r="P205" s="31" t="s">
        <v>53</v>
      </c>
      <c r="Q205" t="s">
        <v>54</v>
      </c>
      <c r="R205" t="s">
        <v>54</v>
      </c>
      <c r="S205" s="9" t="s">
        <v>877</v>
      </c>
    </row>
    <row r="206" ht="14.65" customHeight="1" spans="1:19">
      <c r="A206" s="31" t="s">
        <v>689</v>
      </c>
      <c r="B206" s="32" t="s">
        <v>23</v>
      </c>
      <c r="C206" s="31" t="s">
        <v>690</v>
      </c>
      <c r="D206" s="31" t="s">
        <v>691</v>
      </c>
      <c r="E206" s="33" t="s">
        <v>692</v>
      </c>
      <c r="F206" s="31" t="s">
        <v>14</v>
      </c>
      <c r="G206" s="34">
        <v>1</v>
      </c>
      <c r="H206" s="35">
        <v>1320</v>
      </c>
      <c r="I206" s="35"/>
      <c r="J206" s="35"/>
      <c r="K206" s="35">
        <f t="shared" si="12"/>
        <v>1</v>
      </c>
      <c r="L206" s="35">
        <f t="shared" si="13"/>
        <v>1320</v>
      </c>
      <c r="M206" s="35">
        <v>1320</v>
      </c>
      <c r="N206" s="35">
        <f t="shared" si="14"/>
        <v>0</v>
      </c>
      <c r="O206" s="35">
        <f t="shared" si="15"/>
        <v>0</v>
      </c>
      <c r="P206" s="31" t="s">
        <v>53</v>
      </c>
      <c r="Q206" t="s">
        <v>54</v>
      </c>
      <c r="R206" t="s">
        <v>54</v>
      </c>
      <c r="S206" s="9" t="s">
        <v>877</v>
      </c>
    </row>
    <row r="207" ht="14.65" customHeight="1" spans="1:19">
      <c r="A207" s="31" t="s">
        <v>693</v>
      </c>
      <c r="B207" s="32" t="s">
        <v>23</v>
      </c>
      <c r="C207" s="31" t="s">
        <v>690</v>
      </c>
      <c r="D207" s="31" t="s">
        <v>691</v>
      </c>
      <c r="E207" s="33" t="s">
        <v>692</v>
      </c>
      <c r="F207" s="31" t="s">
        <v>14</v>
      </c>
      <c r="G207" s="34">
        <v>1</v>
      </c>
      <c r="H207" s="35">
        <v>1320</v>
      </c>
      <c r="I207" s="35"/>
      <c r="J207" s="35"/>
      <c r="K207" s="35">
        <f t="shared" si="12"/>
        <v>1</v>
      </c>
      <c r="L207" s="35">
        <f t="shared" si="13"/>
        <v>1320</v>
      </c>
      <c r="M207" s="35">
        <v>1320</v>
      </c>
      <c r="N207" s="35">
        <f t="shared" si="14"/>
        <v>0</v>
      </c>
      <c r="O207" s="35">
        <f t="shared" si="15"/>
        <v>0</v>
      </c>
      <c r="P207" s="31" t="s">
        <v>53</v>
      </c>
      <c r="Q207" t="s">
        <v>54</v>
      </c>
      <c r="R207" t="s">
        <v>54</v>
      </c>
      <c r="S207" s="9" t="s">
        <v>877</v>
      </c>
    </row>
    <row r="208" ht="14.65" customHeight="1" spans="1:19">
      <c r="A208" s="31" t="s">
        <v>694</v>
      </c>
      <c r="B208" s="32" t="s">
        <v>23</v>
      </c>
      <c r="C208" s="31" t="s">
        <v>695</v>
      </c>
      <c r="D208" s="31" t="s">
        <v>696</v>
      </c>
      <c r="E208" s="33" t="s">
        <v>692</v>
      </c>
      <c r="F208" s="31" t="s">
        <v>14</v>
      </c>
      <c r="G208" s="34">
        <v>1</v>
      </c>
      <c r="H208" s="35">
        <v>10800</v>
      </c>
      <c r="I208" s="35"/>
      <c r="J208" s="35"/>
      <c r="K208" s="35">
        <f t="shared" si="12"/>
        <v>1</v>
      </c>
      <c r="L208" s="35">
        <f t="shared" si="13"/>
        <v>10800</v>
      </c>
      <c r="M208" s="35">
        <v>10800</v>
      </c>
      <c r="N208" s="35">
        <f t="shared" si="14"/>
        <v>0</v>
      </c>
      <c r="O208" s="35">
        <f t="shared" si="15"/>
        <v>0</v>
      </c>
      <c r="P208" s="31" t="s">
        <v>53</v>
      </c>
      <c r="Q208" t="s">
        <v>54</v>
      </c>
      <c r="R208" t="s">
        <v>54</v>
      </c>
      <c r="S208" s="9" t="s">
        <v>877</v>
      </c>
    </row>
    <row r="209" ht="14.65" customHeight="1" spans="1:19">
      <c r="A209" s="31" t="s">
        <v>697</v>
      </c>
      <c r="B209" s="32" t="s">
        <v>23</v>
      </c>
      <c r="C209" s="31" t="s">
        <v>698</v>
      </c>
      <c r="D209" s="31" t="s">
        <v>53</v>
      </c>
      <c r="E209" s="33" t="s">
        <v>692</v>
      </c>
      <c r="F209" s="31" t="s">
        <v>14</v>
      </c>
      <c r="G209" s="34">
        <v>1</v>
      </c>
      <c r="H209" s="35">
        <v>7200</v>
      </c>
      <c r="I209" s="35"/>
      <c r="J209" s="35"/>
      <c r="K209" s="35">
        <f t="shared" si="12"/>
        <v>1</v>
      </c>
      <c r="L209" s="35">
        <f t="shared" si="13"/>
        <v>7200</v>
      </c>
      <c r="M209" s="35">
        <v>7200</v>
      </c>
      <c r="N209" s="35">
        <f t="shared" si="14"/>
        <v>0</v>
      </c>
      <c r="O209" s="35">
        <f t="shared" si="15"/>
        <v>0</v>
      </c>
      <c r="P209" s="31" t="s">
        <v>53</v>
      </c>
      <c r="Q209" t="s">
        <v>54</v>
      </c>
      <c r="R209" t="s">
        <v>54</v>
      </c>
      <c r="S209" s="9" t="s">
        <v>877</v>
      </c>
    </row>
    <row r="210" ht="14.65" customHeight="1" spans="1:19">
      <c r="A210" s="31" t="s">
        <v>699</v>
      </c>
      <c r="B210" s="32" t="s">
        <v>23</v>
      </c>
      <c r="C210" s="31" t="s">
        <v>700</v>
      </c>
      <c r="D210" s="31" t="s">
        <v>701</v>
      </c>
      <c r="E210" s="33" t="s">
        <v>692</v>
      </c>
      <c r="F210" s="31" t="s">
        <v>14</v>
      </c>
      <c r="G210" s="34">
        <v>1</v>
      </c>
      <c r="H210" s="35">
        <v>5800</v>
      </c>
      <c r="I210" s="35"/>
      <c r="J210" s="35"/>
      <c r="K210" s="35">
        <f t="shared" si="12"/>
        <v>1</v>
      </c>
      <c r="L210" s="35">
        <f t="shared" si="13"/>
        <v>5800</v>
      </c>
      <c r="M210" s="35">
        <v>5800</v>
      </c>
      <c r="N210" s="35">
        <f t="shared" si="14"/>
        <v>0</v>
      </c>
      <c r="O210" s="35">
        <f t="shared" si="15"/>
        <v>0</v>
      </c>
      <c r="P210" s="31" t="s">
        <v>53</v>
      </c>
      <c r="Q210" t="s">
        <v>54</v>
      </c>
      <c r="R210" t="s">
        <v>54</v>
      </c>
      <c r="S210" s="9" t="s">
        <v>877</v>
      </c>
    </row>
    <row r="211" ht="14.65" customHeight="1" spans="1:19">
      <c r="A211" s="31" t="s">
        <v>702</v>
      </c>
      <c r="B211" s="32" t="s">
        <v>23</v>
      </c>
      <c r="C211" s="31" t="s">
        <v>700</v>
      </c>
      <c r="D211" s="31" t="s">
        <v>701</v>
      </c>
      <c r="E211" s="33" t="s">
        <v>692</v>
      </c>
      <c r="F211" s="31" t="s">
        <v>14</v>
      </c>
      <c r="G211" s="34">
        <v>1</v>
      </c>
      <c r="H211" s="35">
        <v>5800</v>
      </c>
      <c r="I211" s="35"/>
      <c r="J211" s="35"/>
      <c r="K211" s="35">
        <f t="shared" si="12"/>
        <v>1</v>
      </c>
      <c r="L211" s="35">
        <f t="shared" si="13"/>
        <v>5800</v>
      </c>
      <c r="M211" s="35">
        <v>5800</v>
      </c>
      <c r="N211" s="35">
        <f t="shared" si="14"/>
        <v>0</v>
      </c>
      <c r="O211" s="35">
        <f t="shared" si="15"/>
        <v>0</v>
      </c>
      <c r="P211" s="31" t="s">
        <v>53</v>
      </c>
      <c r="Q211" t="s">
        <v>54</v>
      </c>
      <c r="R211" t="s">
        <v>54</v>
      </c>
      <c r="S211" s="9" t="s">
        <v>877</v>
      </c>
    </row>
    <row r="212" ht="14.65" customHeight="1" spans="1:19">
      <c r="A212" s="31" t="s">
        <v>703</v>
      </c>
      <c r="B212" s="32" t="s">
        <v>23</v>
      </c>
      <c r="C212" s="31" t="s">
        <v>700</v>
      </c>
      <c r="D212" s="31" t="s">
        <v>701</v>
      </c>
      <c r="E212" s="33" t="s">
        <v>692</v>
      </c>
      <c r="F212" s="31" t="s">
        <v>14</v>
      </c>
      <c r="G212" s="34">
        <v>1</v>
      </c>
      <c r="H212" s="35">
        <v>5800</v>
      </c>
      <c r="I212" s="35"/>
      <c r="J212" s="35"/>
      <c r="K212" s="35">
        <f t="shared" si="12"/>
        <v>1</v>
      </c>
      <c r="L212" s="35">
        <f t="shared" si="13"/>
        <v>5800</v>
      </c>
      <c r="M212" s="35">
        <v>5800</v>
      </c>
      <c r="N212" s="35">
        <f t="shared" si="14"/>
        <v>0</v>
      </c>
      <c r="O212" s="35">
        <f t="shared" si="15"/>
        <v>0</v>
      </c>
      <c r="P212" s="31" t="s">
        <v>53</v>
      </c>
      <c r="Q212" t="s">
        <v>54</v>
      </c>
      <c r="R212" t="s">
        <v>54</v>
      </c>
      <c r="S212" s="9" t="s">
        <v>877</v>
      </c>
    </row>
    <row r="213" ht="14.65" customHeight="1" spans="1:19">
      <c r="A213" s="31" t="s">
        <v>704</v>
      </c>
      <c r="B213" s="32" t="s">
        <v>23</v>
      </c>
      <c r="C213" s="31" t="s">
        <v>705</v>
      </c>
      <c r="D213" s="31" t="s">
        <v>706</v>
      </c>
      <c r="E213" s="33" t="s">
        <v>692</v>
      </c>
      <c r="F213" s="31" t="s">
        <v>14</v>
      </c>
      <c r="G213" s="34">
        <v>1</v>
      </c>
      <c r="H213" s="35">
        <v>26000</v>
      </c>
      <c r="I213" s="35"/>
      <c r="J213" s="35"/>
      <c r="K213" s="35">
        <f t="shared" si="12"/>
        <v>1</v>
      </c>
      <c r="L213" s="35">
        <f t="shared" si="13"/>
        <v>26000</v>
      </c>
      <c r="M213" s="35">
        <v>26000</v>
      </c>
      <c r="N213" s="35">
        <f t="shared" si="14"/>
        <v>0</v>
      </c>
      <c r="O213" s="35">
        <f t="shared" si="15"/>
        <v>0</v>
      </c>
      <c r="P213" s="31" t="s">
        <v>53</v>
      </c>
      <c r="Q213" t="s">
        <v>54</v>
      </c>
      <c r="R213" t="s">
        <v>54</v>
      </c>
      <c r="S213" s="9" t="s">
        <v>877</v>
      </c>
    </row>
    <row r="214" ht="14.65" customHeight="1" spans="1:19">
      <c r="A214" s="31" t="s">
        <v>707</v>
      </c>
      <c r="B214" s="32" t="s">
        <v>23</v>
      </c>
      <c r="C214" s="31" t="s">
        <v>705</v>
      </c>
      <c r="D214" s="31" t="s">
        <v>706</v>
      </c>
      <c r="E214" s="33" t="s">
        <v>692</v>
      </c>
      <c r="F214" s="31" t="s">
        <v>14</v>
      </c>
      <c r="G214" s="34">
        <v>1</v>
      </c>
      <c r="H214" s="35">
        <v>26000</v>
      </c>
      <c r="I214" s="35"/>
      <c r="J214" s="35"/>
      <c r="K214" s="35">
        <f t="shared" si="12"/>
        <v>1</v>
      </c>
      <c r="L214" s="35">
        <f t="shared" si="13"/>
        <v>26000</v>
      </c>
      <c r="M214" s="35">
        <v>26000</v>
      </c>
      <c r="N214" s="35">
        <f t="shared" si="14"/>
        <v>0</v>
      </c>
      <c r="O214" s="35">
        <f t="shared" si="15"/>
        <v>0</v>
      </c>
      <c r="P214" s="31" t="s">
        <v>53</v>
      </c>
      <c r="Q214" t="s">
        <v>54</v>
      </c>
      <c r="R214" t="s">
        <v>54</v>
      </c>
      <c r="S214" s="9" t="s">
        <v>877</v>
      </c>
    </row>
    <row r="215" ht="14.65" customHeight="1" spans="1:19">
      <c r="A215" s="31" t="s">
        <v>708</v>
      </c>
      <c r="B215" s="32" t="s">
        <v>23</v>
      </c>
      <c r="C215" s="31" t="s">
        <v>705</v>
      </c>
      <c r="D215" s="31" t="s">
        <v>706</v>
      </c>
      <c r="E215" s="33" t="s">
        <v>692</v>
      </c>
      <c r="F215" s="31" t="s">
        <v>14</v>
      </c>
      <c r="G215" s="34">
        <v>1</v>
      </c>
      <c r="H215" s="35">
        <v>26000</v>
      </c>
      <c r="I215" s="35"/>
      <c r="J215" s="35"/>
      <c r="K215" s="35">
        <f t="shared" si="12"/>
        <v>1</v>
      </c>
      <c r="L215" s="35">
        <f t="shared" si="13"/>
        <v>26000</v>
      </c>
      <c r="M215" s="35">
        <v>26000</v>
      </c>
      <c r="N215" s="35">
        <f t="shared" si="14"/>
        <v>0</v>
      </c>
      <c r="O215" s="35">
        <f t="shared" si="15"/>
        <v>0</v>
      </c>
      <c r="P215" s="31" t="s">
        <v>53</v>
      </c>
      <c r="Q215" t="s">
        <v>54</v>
      </c>
      <c r="R215" t="s">
        <v>54</v>
      </c>
      <c r="S215" s="9" t="s">
        <v>877</v>
      </c>
    </row>
    <row r="216" ht="14.65" customHeight="1" spans="1:19">
      <c r="A216" s="31" t="s">
        <v>709</v>
      </c>
      <c r="B216" s="32" t="s">
        <v>23</v>
      </c>
      <c r="C216" s="31" t="s">
        <v>710</v>
      </c>
      <c r="D216" s="31" t="s">
        <v>711</v>
      </c>
      <c r="E216" s="33" t="s">
        <v>692</v>
      </c>
      <c r="F216" s="31" t="s">
        <v>14</v>
      </c>
      <c r="G216" s="34">
        <v>1</v>
      </c>
      <c r="H216" s="35">
        <v>8000</v>
      </c>
      <c r="I216" s="35"/>
      <c r="J216" s="35"/>
      <c r="K216" s="35">
        <f t="shared" si="12"/>
        <v>1</v>
      </c>
      <c r="L216" s="35">
        <f t="shared" si="13"/>
        <v>8000</v>
      </c>
      <c r="M216" s="35">
        <v>8000</v>
      </c>
      <c r="N216" s="35">
        <f t="shared" si="14"/>
        <v>0</v>
      </c>
      <c r="O216" s="35">
        <f t="shared" si="15"/>
        <v>0</v>
      </c>
      <c r="P216" s="31" t="s">
        <v>53</v>
      </c>
      <c r="Q216" t="s">
        <v>54</v>
      </c>
      <c r="R216" t="s">
        <v>54</v>
      </c>
      <c r="S216" s="9" t="s">
        <v>877</v>
      </c>
    </row>
    <row r="217" ht="14.65" customHeight="1" spans="1:19">
      <c r="A217" s="31" t="s">
        <v>712</v>
      </c>
      <c r="B217" s="32" t="s">
        <v>23</v>
      </c>
      <c r="C217" s="31" t="s">
        <v>710</v>
      </c>
      <c r="D217" s="31" t="s">
        <v>711</v>
      </c>
      <c r="E217" s="33" t="s">
        <v>692</v>
      </c>
      <c r="F217" s="31" t="s">
        <v>14</v>
      </c>
      <c r="G217" s="34">
        <v>1</v>
      </c>
      <c r="H217" s="35">
        <v>8000</v>
      </c>
      <c r="I217" s="35"/>
      <c r="J217" s="35"/>
      <c r="K217" s="35">
        <f t="shared" si="12"/>
        <v>1</v>
      </c>
      <c r="L217" s="35">
        <f t="shared" si="13"/>
        <v>8000</v>
      </c>
      <c r="M217" s="35">
        <v>8000</v>
      </c>
      <c r="N217" s="35">
        <f t="shared" si="14"/>
        <v>0</v>
      </c>
      <c r="O217" s="35">
        <f t="shared" si="15"/>
        <v>0</v>
      </c>
      <c r="P217" s="31" t="s">
        <v>53</v>
      </c>
      <c r="Q217" t="s">
        <v>54</v>
      </c>
      <c r="R217" t="s">
        <v>54</v>
      </c>
      <c r="S217" s="9" t="s">
        <v>877</v>
      </c>
    </row>
    <row r="218" ht="14.65" customHeight="1" spans="1:19">
      <c r="A218" s="31" t="s">
        <v>713</v>
      </c>
      <c r="B218" s="32" t="s">
        <v>23</v>
      </c>
      <c r="C218" s="31" t="s">
        <v>710</v>
      </c>
      <c r="D218" s="31" t="s">
        <v>711</v>
      </c>
      <c r="E218" s="33" t="s">
        <v>692</v>
      </c>
      <c r="F218" s="31" t="s">
        <v>14</v>
      </c>
      <c r="G218" s="34">
        <v>1</v>
      </c>
      <c r="H218" s="35">
        <v>8000</v>
      </c>
      <c r="I218" s="35"/>
      <c r="J218" s="35"/>
      <c r="K218" s="35">
        <f t="shared" si="12"/>
        <v>1</v>
      </c>
      <c r="L218" s="35">
        <f t="shared" si="13"/>
        <v>8000</v>
      </c>
      <c r="M218" s="35">
        <v>8000</v>
      </c>
      <c r="N218" s="35">
        <f t="shared" si="14"/>
        <v>0</v>
      </c>
      <c r="O218" s="35">
        <f t="shared" si="15"/>
        <v>0</v>
      </c>
      <c r="P218" s="31" t="s">
        <v>53</v>
      </c>
      <c r="Q218" t="s">
        <v>54</v>
      </c>
      <c r="R218" t="s">
        <v>54</v>
      </c>
      <c r="S218" s="9" t="s">
        <v>877</v>
      </c>
    </row>
    <row r="219" ht="14.65" customHeight="1" spans="1:19">
      <c r="A219" s="31" t="s">
        <v>714</v>
      </c>
      <c r="B219" s="32" t="s">
        <v>23</v>
      </c>
      <c r="C219" s="31" t="s">
        <v>710</v>
      </c>
      <c r="D219" s="31" t="s">
        <v>711</v>
      </c>
      <c r="E219" s="33" t="s">
        <v>692</v>
      </c>
      <c r="F219" s="31" t="s">
        <v>14</v>
      </c>
      <c r="G219" s="34">
        <v>1</v>
      </c>
      <c r="H219" s="35">
        <v>8000</v>
      </c>
      <c r="I219" s="35"/>
      <c r="J219" s="35"/>
      <c r="K219" s="35">
        <f t="shared" si="12"/>
        <v>1</v>
      </c>
      <c r="L219" s="35">
        <f t="shared" si="13"/>
        <v>8000</v>
      </c>
      <c r="M219" s="35">
        <v>8000</v>
      </c>
      <c r="N219" s="35">
        <f t="shared" si="14"/>
        <v>0</v>
      </c>
      <c r="O219" s="35">
        <f t="shared" si="15"/>
        <v>0</v>
      </c>
      <c r="P219" s="31" t="s">
        <v>53</v>
      </c>
      <c r="Q219" t="s">
        <v>54</v>
      </c>
      <c r="R219" t="s">
        <v>54</v>
      </c>
      <c r="S219" s="9" t="s">
        <v>877</v>
      </c>
    </row>
    <row r="220" ht="14.65" customHeight="1" spans="1:19">
      <c r="A220" s="31" t="s">
        <v>715</v>
      </c>
      <c r="B220" s="32" t="s">
        <v>23</v>
      </c>
      <c r="C220" s="31" t="s">
        <v>716</v>
      </c>
      <c r="D220" s="31" t="s">
        <v>717</v>
      </c>
      <c r="E220" s="33" t="s">
        <v>718</v>
      </c>
      <c r="F220" s="31" t="s">
        <v>14</v>
      </c>
      <c r="G220" s="34">
        <v>1</v>
      </c>
      <c r="H220" s="35">
        <v>1620</v>
      </c>
      <c r="I220" s="35"/>
      <c r="J220" s="35"/>
      <c r="K220" s="35">
        <f t="shared" si="12"/>
        <v>1</v>
      </c>
      <c r="L220" s="35">
        <f t="shared" si="13"/>
        <v>1620</v>
      </c>
      <c r="M220" s="35">
        <v>1620</v>
      </c>
      <c r="N220" s="35">
        <f t="shared" si="14"/>
        <v>0</v>
      </c>
      <c r="O220" s="35">
        <f t="shared" si="15"/>
        <v>0</v>
      </c>
      <c r="P220" s="31" t="s">
        <v>53</v>
      </c>
      <c r="Q220" t="s">
        <v>54</v>
      </c>
      <c r="R220" t="s">
        <v>54</v>
      </c>
      <c r="S220" s="9" t="s">
        <v>877</v>
      </c>
    </row>
    <row r="221" ht="14.65" customHeight="1" spans="1:19">
      <c r="A221" s="31" t="s">
        <v>719</v>
      </c>
      <c r="B221" s="32" t="s">
        <v>23</v>
      </c>
      <c r="C221" s="31" t="s">
        <v>716</v>
      </c>
      <c r="D221" s="31" t="s">
        <v>717</v>
      </c>
      <c r="E221" s="33" t="s">
        <v>718</v>
      </c>
      <c r="F221" s="31" t="s">
        <v>14</v>
      </c>
      <c r="G221" s="34">
        <v>1</v>
      </c>
      <c r="H221" s="35">
        <v>1620</v>
      </c>
      <c r="I221" s="35"/>
      <c r="J221" s="35"/>
      <c r="K221" s="35">
        <f t="shared" si="12"/>
        <v>1</v>
      </c>
      <c r="L221" s="35">
        <f t="shared" si="13"/>
        <v>1620</v>
      </c>
      <c r="M221" s="35">
        <v>1620</v>
      </c>
      <c r="N221" s="35">
        <f t="shared" si="14"/>
        <v>0</v>
      </c>
      <c r="O221" s="35">
        <f t="shared" si="15"/>
        <v>0</v>
      </c>
      <c r="P221" s="31" t="s">
        <v>53</v>
      </c>
      <c r="Q221" t="s">
        <v>54</v>
      </c>
      <c r="R221" t="s">
        <v>54</v>
      </c>
      <c r="S221" s="9" t="s">
        <v>877</v>
      </c>
    </row>
    <row r="222" ht="14.65" customHeight="1" spans="1:19">
      <c r="A222" s="31" t="s">
        <v>720</v>
      </c>
      <c r="B222" s="32" t="s">
        <v>23</v>
      </c>
      <c r="C222" s="31" t="s">
        <v>716</v>
      </c>
      <c r="D222" s="31" t="s">
        <v>717</v>
      </c>
      <c r="E222" s="33" t="s">
        <v>718</v>
      </c>
      <c r="F222" s="31" t="s">
        <v>14</v>
      </c>
      <c r="G222" s="34">
        <v>1</v>
      </c>
      <c r="H222" s="35">
        <v>1620</v>
      </c>
      <c r="I222" s="35"/>
      <c r="J222" s="35"/>
      <c r="K222" s="35">
        <f t="shared" si="12"/>
        <v>1</v>
      </c>
      <c r="L222" s="35">
        <f t="shared" si="13"/>
        <v>1620</v>
      </c>
      <c r="M222" s="35">
        <v>1620</v>
      </c>
      <c r="N222" s="35">
        <f t="shared" si="14"/>
        <v>0</v>
      </c>
      <c r="O222" s="35">
        <f t="shared" si="15"/>
        <v>0</v>
      </c>
      <c r="P222" s="31" t="s">
        <v>53</v>
      </c>
      <c r="Q222" t="s">
        <v>54</v>
      </c>
      <c r="R222" t="s">
        <v>54</v>
      </c>
      <c r="S222" s="9" t="s">
        <v>877</v>
      </c>
    </row>
    <row r="223" ht="14.65" customHeight="1" spans="1:19">
      <c r="A223" s="31" t="s">
        <v>721</v>
      </c>
      <c r="B223" s="32" t="s">
        <v>23</v>
      </c>
      <c r="C223" s="31" t="s">
        <v>722</v>
      </c>
      <c r="D223" s="31" t="s">
        <v>723</v>
      </c>
      <c r="E223" s="33" t="s">
        <v>718</v>
      </c>
      <c r="F223" s="31" t="s">
        <v>14</v>
      </c>
      <c r="G223" s="34">
        <v>1</v>
      </c>
      <c r="H223" s="35">
        <v>1560</v>
      </c>
      <c r="I223" s="35"/>
      <c r="J223" s="35"/>
      <c r="K223" s="35">
        <f t="shared" si="12"/>
        <v>1</v>
      </c>
      <c r="L223" s="35">
        <f t="shared" si="13"/>
        <v>1560</v>
      </c>
      <c r="M223" s="35">
        <v>1560</v>
      </c>
      <c r="N223" s="35">
        <f t="shared" si="14"/>
        <v>0</v>
      </c>
      <c r="O223" s="35">
        <f t="shared" si="15"/>
        <v>0</v>
      </c>
      <c r="P223" s="31" t="s">
        <v>53</v>
      </c>
      <c r="Q223" t="s">
        <v>54</v>
      </c>
      <c r="R223" t="s">
        <v>54</v>
      </c>
      <c r="S223" s="9" t="s">
        <v>877</v>
      </c>
    </row>
    <row r="224" ht="14.65" customHeight="1" spans="1:19">
      <c r="A224" s="31" t="s">
        <v>436</v>
      </c>
      <c r="B224" s="32" t="s">
        <v>18</v>
      </c>
      <c r="C224" s="31" t="s">
        <v>351</v>
      </c>
      <c r="D224" s="31" t="s">
        <v>437</v>
      </c>
      <c r="E224" s="33" t="s">
        <v>438</v>
      </c>
      <c r="F224" s="31" t="s">
        <v>14</v>
      </c>
      <c r="G224" s="34">
        <v>1</v>
      </c>
      <c r="H224" s="35">
        <v>880</v>
      </c>
      <c r="I224" s="35"/>
      <c r="J224" s="35"/>
      <c r="K224" s="35">
        <f t="shared" si="12"/>
        <v>1</v>
      </c>
      <c r="L224" s="35">
        <f t="shared" si="13"/>
        <v>880</v>
      </c>
      <c r="M224" s="35">
        <v>880</v>
      </c>
      <c r="N224" s="35">
        <f t="shared" si="14"/>
        <v>0</v>
      </c>
      <c r="O224" s="35">
        <f t="shared" si="15"/>
        <v>0</v>
      </c>
      <c r="P224" s="31" t="s">
        <v>53</v>
      </c>
      <c r="Q224" t="s">
        <v>54</v>
      </c>
      <c r="R224" t="s">
        <v>54</v>
      </c>
      <c r="S224" s="9" t="s">
        <v>877</v>
      </c>
    </row>
    <row r="225" ht="14.65" customHeight="1" spans="1:19">
      <c r="A225" s="31" t="s">
        <v>439</v>
      </c>
      <c r="B225" s="32" t="s">
        <v>18</v>
      </c>
      <c r="C225" s="31" t="s">
        <v>351</v>
      </c>
      <c r="D225" s="31" t="s">
        <v>437</v>
      </c>
      <c r="E225" s="33" t="s">
        <v>438</v>
      </c>
      <c r="F225" s="31" t="s">
        <v>14</v>
      </c>
      <c r="G225" s="34">
        <v>1</v>
      </c>
      <c r="H225" s="35">
        <v>880</v>
      </c>
      <c r="I225" s="35"/>
      <c r="J225" s="35"/>
      <c r="K225" s="35">
        <f t="shared" si="12"/>
        <v>1</v>
      </c>
      <c r="L225" s="35">
        <f t="shared" si="13"/>
        <v>880</v>
      </c>
      <c r="M225" s="35">
        <v>880</v>
      </c>
      <c r="N225" s="35">
        <f t="shared" si="14"/>
        <v>0</v>
      </c>
      <c r="O225" s="35">
        <f t="shared" si="15"/>
        <v>0</v>
      </c>
      <c r="P225" s="31" t="s">
        <v>53</v>
      </c>
      <c r="Q225" t="s">
        <v>54</v>
      </c>
      <c r="R225" t="s">
        <v>54</v>
      </c>
      <c r="S225" s="9" t="s">
        <v>877</v>
      </c>
    </row>
    <row r="226" ht="14.65" customHeight="1" spans="1:19">
      <c r="A226" s="31" t="s">
        <v>440</v>
      </c>
      <c r="B226" s="32" t="s">
        <v>18</v>
      </c>
      <c r="C226" s="31" t="s">
        <v>441</v>
      </c>
      <c r="D226" s="31" t="s">
        <v>442</v>
      </c>
      <c r="E226" s="33" t="s">
        <v>443</v>
      </c>
      <c r="F226" s="31" t="s">
        <v>14</v>
      </c>
      <c r="G226" s="34">
        <v>1</v>
      </c>
      <c r="H226" s="35">
        <v>690</v>
      </c>
      <c r="I226" s="35"/>
      <c r="J226" s="35"/>
      <c r="K226" s="35">
        <f t="shared" si="12"/>
        <v>1</v>
      </c>
      <c r="L226" s="35">
        <f t="shared" si="13"/>
        <v>690</v>
      </c>
      <c r="M226" s="35">
        <v>690</v>
      </c>
      <c r="N226" s="35">
        <f t="shared" si="14"/>
        <v>0</v>
      </c>
      <c r="O226" s="35">
        <f t="shared" si="15"/>
        <v>0</v>
      </c>
      <c r="P226" s="31" t="s">
        <v>53</v>
      </c>
      <c r="Q226" t="s">
        <v>54</v>
      </c>
      <c r="R226" t="s">
        <v>54</v>
      </c>
      <c r="S226" s="9" t="s">
        <v>877</v>
      </c>
    </row>
    <row r="227" ht="14.65" customHeight="1" spans="1:19">
      <c r="A227" s="31" t="s">
        <v>444</v>
      </c>
      <c r="B227" s="32" t="s">
        <v>18</v>
      </c>
      <c r="C227" s="31" t="s">
        <v>392</v>
      </c>
      <c r="D227" s="31" t="s">
        <v>445</v>
      </c>
      <c r="E227" s="33" t="s">
        <v>446</v>
      </c>
      <c r="F227" s="31" t="s">
        <v>14</v>
      </c>
      <c r="G227" s="34">
        <v>1</v>
      </c>
      <c r="H227" s="35">
        <v>4700</v>
      </c>
      <c r="I227" s="35"/>
      <c r="J227" s="35"/>
      <c r="K227" s="35">
        <f t="shared" si="12"/>
        <v>1</v>
      </c>
      <c r="L227" s="35">
        <f t="shared" si="13"/>
        <v>4700</v>
      </c>
      <c r="M227" s="35">
        <v>4700</v>
      </c>
      <c r="N227" s="35">
        <f t="shared" si="14"/>
        <v>0</v>
      </c>
      <c r="O227" s="35">
        <f t="shared" si="15"/>
        <v>0</v>
      </c>
      <c r="P227" s="31" t="s">
        <v>53</v>
      </c>
      <c r="Q227" t="s">
        <v>54</v>
      </c>
      <c r="R227" t="s">
        <v>54</v>
      </c>
      <c r="S227" s="9" t="s">
        <v>877</v>
      </c>
    </row>
    <row r="228" ht="14.65" customHeight="1" spans="1:19">
      <c r="A228" s="31" t="s">
        <v>447</v>
      </c>
      <c r="B228" s="32" t="s">
        <v>18</v>
      </c>
      <c r="C228" s="31" t="s">
        <v>448</v>
      </c>
      <c r="D228" s="31" t="s">
        <v>53</v>
      </c>
      <c r="E228" s="33" t="s">
        <v>449</v>
      </c>
      <c r="F228" s="31" t="s">
        <v>14</v>
      </c>
      <c r="G228" s="34">
        <v>1</v>
      </c>
      <c r="H228" s="35">
        <v>1100</v>
      </c>
      <c r="I228" s="35"/>
      <c r="J228" s="35"/>
      <c r="K228" s="35">
        <f t="shared" ref="K228:K285" si="16">G228+I228</f>
        <v>1</v>
      </c>
      <c r="L228" s="35">
        <f t="shared" ref="L228:L285" si="17">H228+J228</f>
        <v>1100</v>
      </c>
      <c r="M228" s="35">
        <v>1100</v>
      </c>
      <c r="N228" s="35">
        <f t="shared" ref="N228:N285" si="18">H228-M228</f>
        <v>0</v>
      </c>
      <c r="O228" s="35">
        <f t="shared" ref="O228:O285" si="19">N228</f>
        <v>0</v>
      </c>
      <c r="P228" s="31" t="s">
        <v>53</v>
      </c>
      <c r="Q228" t="s">
        <v>54</v>
      </c>
      <c r="R228" t="s">
        <v>54</v>
      </c>
      <c r="S228" s="9" t="s">
        <v>877</v>
      </c>
    </row>
    <row r="229" ht="14.65" customHeight="1" spans="1:19">
      <c r="A229" s="31" t="s">
        <v>450</v>
      </c>
      <c r="B229" s="32" t="s">
        <v>18</v>
      </c>
      <c r="C229" s="31" t="s">
        <v>448</v>
      </c>
      <c r="D229" s="31" t="s">
        <v>53</v>
      </c>
      <c r="E229" s="33" t="s">
        <v>451</v>
      </c>
      <c r="F229" s="31" t="s">
        <v>14</v>
      </c>
      <c r="G229" s="34">
        <v>1</v>
      </c>
      <c r="H229" s="35">
        <v>1100</v>
      </c>
      <c r="I229" s="35"/>
      <c r="J229" s="35"/>
      <c r="K229" s="35">
        <f t="shared" si="16"/>
        <v>1</v>
      </c>
      <c r="L229" s="35">
        <f t="shared" si="17"/>
        <v>1100</v>
      </c>
      <c r="M229" s="35">
        <v>1100</v>
      </c>
      <c r="N229" s="35">
        <f t="shared" si="18"/>
        <v>0</v>
      </c>
      <c r="O229" s="35">
        <f t="shared" si="19"/>
        <v>0</v>
      </c>
      <c r="P229" s="31" t="s">
        <v>53</v>
      </c>
      <c r="Q229" t="s">
        <v>54</v>
      </c>
      <c r="R229" t="s">
        <v>54</v>
      </c>
      <c r="S229" s="9" t="s">
        <v>877</v>
      </c>
    </row>
    <row r="230" ht="14.65" customHeight="1" spans="1:19">
      <c r="A230" s="31" t="s">
        <v>452</v>
      </c>
      <c r="B230" s="32" t="s">
        <v>18</v>
      </c>
      <c r="C230" s="31" t="s">
        <v>453</v>
      </c>
      <c r="D230" s="31" t="s">
        <v>53</v>
      </c>
      <c r="E230" s="33" t="s">
        <v>454</v>
      </c>
      <c r="F230" s="31" t="s">
        <v>14</v>
      </c>
      <c r="G230" s="34">
        <v>1</v>
      </c>
      <c r="H230" s="35">
        <v>1820</v>
      </c>
      <c r="I230" s="35"/>
      <c r="J230" s="35"/>
      <c r="K230" s="35">
        <f t="shared" si="16"/>
        <v>1</v>
      </c>
      <c r="L230" s="35">
        <f t="shared" si="17"/>
        <v>1820</v>
      </c>
      <c r="M230" s="35">
        <v>1820</v>
      </c>
      <c r="N230" s="35">
        <f t="shared" si="18"/>
        <v>0</v>
      </c>
      <c r="O230" s="35">
        <f t="shared" si="19"/>
        <v>0</v>
      </c>
      <c r="P230" s="31" t="s">
        <v>53</v>
      </c>
      <c r="Q230" t="s">
        <v>54</v>
      </c>
      <c r="R230" t="s">
        <v>54</v>
      </c>
      <c r="S230" s="9" t="s">
        <v>877</v>
      </c>
    </row>
    <row r="231" ht="14.65" customHeight="1" spans="1:19">
      <c r="A231" s="31" t="s">
        <v>455</v>
      </c>
      <c r="B231" s="32" t="s">
        <v>18</v>
      </c>
      <c r="C231" s="31" t="s">
        <v>456</v>
      </c>
      <c r="D231" s="31" t="s">
        <v>153</v>
      </c>
      <c r="E231" s="33" t="s">
        <v>457</v>
      </c>
      <c r="F231" s="31" t="s">
        <v>14</v>
      </c>
      <c r="G231" s="34">
        <v>1</v>
      </c>
      <c r="H231" s="35">
        <v>1280</v>
      </c>
      <c r="I231" s="35"/>
      <c r="J231" s="35"/>
      <c r="K231" s="35">
        <f t="shared" si="16"/>
        <v>1</v>
      </c>
      <c r="L231" s="35">
        <f t="shared" si="17"/>
        <v>1280</v>
      </c>
      <c r="M231" s="35">
        <v>1280</v>
      </c>
      <c r="N231" s="35">
        <f t="shared" si="18"/>
        <v>0</v>
      </c>
      <c r="O231" s="35">
        <f t="shared" si="19"/>
        <v>0</v>
      </c>
      <c r="P231" s="31" t="s">
        <v>53</v>
      </c>
      <c r="Q231" t="s">
        <v>54</v>
      </c>
      <c r="R231" t="s">
        <v>54</v>
      </c>
      <c r="S231" s="9" t="s">
        <v>877</v>
      </c>
    </row>
    <row r="232" ht="14.65" customHeight="1" spans="1:19">
      <c r="A232" s="31" t="s">
        <v>724</v>
      </c>
      <c r="B232" s="32" t="s">
        <v>23</v>
      </c>
      <c r="C232" s="31" t="s">
        <v>725</v>
      </c>
      <c r="D232" s="31" t="s">
        <v>53</v>
      </c>
      <c r="E232" s="33" t="s">
        <v>726</v>
      </c>
      <c r="F232" s="31" t="s">
        <v>14</v>
      </c>
      <c r="G232" s="34">
        <v>1</v>
      </c>
      <c r="H232" s="35">
        <v>2460</v>
      </c>
      <c r="I232" s="35"/>
      <c r="J232" s="35"/>
      <c r="K232" s="35">
        <f t="shared" si="16"/>
        <v>1</v>
      </c>
      <c r="L232" s="35">
        <f t="shared" si="17"/>
        <v>2460</v>
      </c>
      <c r="M232" s="35">
        <v>2460</v>
      </c>
      <c r="N232" s="35">
        <f t="shared" si="18"/>
        <v>0</v>
      </c>
      <c r="O232" s="35">
        <f t="shared" si="19"/>
        <v>0</v>
      </c>
      <c r="P232" s="31" t="s">
        <v>53</v>
      </c>
      <c r="Q232" t="s">
        <v>54</v>
      </c>
      <c r="R232" t="s">
        <v>54</v>
      </c>
      <c r="S232" s="9" t="s">
        <v>877</v>
      </c>
    </row>
    <row r="233" ht="14.65" customHeight="1" spans="1:19">
      <c r="A233" s="31" t="s">
        <v>458</v>
      </c>
      <c r="B233" s="32" t="s">
        <v>18</v>
      </c>
      <c r="C233" s="31" t="s">
        <v>179</v>
      </c>
      <c r="D233" s="31" t="s">
        <v>459</v>
      </c>
      <c r="E233" s="33" t="s">
        <v>460</v>
      </c>
      <c r="F233" s="31" t="s">
        <v>14</v>
      </c>
      <c r="G233" s="34">
        <v>1</v>
      </c>
      <c r="H233" s="35">
        <v>520</v>
      </c>
      <c r="I233" s="35"/>
      <c r="J233" s="35"/>
      <c r="K233" s="35">
        <f t="shared" si="16"/>
        <v>1</v>
      </c>
      <c r="L233" s="35">
        <f t="shared" si="17"/>
        <v>520</v>
      </c>
      <c r="M233" s="35">
        <v>520</v>
      </c>
      <c r="N233" s="35">
        <f t="shared" si="18"/>
        <v>0</v>
      </c>
      <c r="O233" s="35">
        <f t="shared" si="19"/>
        <v>0</v>
      </c>
      <c r="P233" s="31" t="s">
        <v>53</v>
      </c>
      <c r="Q233" t="s">
        <v>54</v>
      </c>
      <c r="R233" t="s">
        <v>54</v>
      </c>
      <c r="S233" s="9" t="s">
        <v>877</v>
      </c>
    </row>
    <row r="234" ht="14.65" customHeight="1" spans="1:19">
      <c r="A234" s="31" t="s">
        <v>461</v>
      </c>
      <c r="B234" s="32" t="s">
        <v>18</v>
      </c>
      <c r="C234" s="31" t="s">
        <v>179</v>
      </c>
      <c r="D234" s="31" t="s">
        <v>462</v>
      </c>
      <c r="E234" s="33" t="s">
        <v>463</v>
      </c>
      <c r="F234" s="31" t="s">
        <v>14</v>
      </c>
      <c r="G234" s="34">
        <v>1</v>
      </c>
      <c r="H234" s="35">
        <v>560</v>
      </c>
      <c r="I234" s="35"/>
      <c r="J234" s="35"/>
      <c r="K234" s="35">
        <f t="shared" si="16"/>
        <v>1</v>
      </c>
      <c r="L234" s="35">
        <f t="shared" si="17"/>
        <v>560</v>
      </c>
      <c r="M234" s="35">
        <v>560</v>
      </c>
      <c r="N234" s="35">
        <f t="shared" si="18"/>
        <v>0</v>
      </c>
      <c r="O234" s="35">
        <f t="shared" si="19"/>
        <v>0</v>
      </c>
      <c r="P234" s="31" t="s">
        <v>53</v>
      </c>
      <c r="Q234" t="s">
        <v>54</v>
      </c>
      <c r="R234" t="s">
        <v>54</v>
      </c>
      <c r="S234" s="9" t="s">
        <v>877</v>
      </c>
    </row>
    <row r="235" ht="14.65" customHeight="1" spans="1:19">
      <c r="A235" s="31" t="s">
        <v>464</v>
      </c>
      <c r="B235" s="32" t="s">
        <v>18</v>
      </c>
      <c r="C235" s="31" t="s">
        <v>152</v>
      </c>
      <c r="D235" s="31" t="s">
        <v>153</v>
      </c>
      <c r="E235" s="33" t="s">
        <v>465</v>
      </c>
      <c r="F235" s="31" t="s">
        <v>14</v>
      </c>
      <c r="G235" s="34">
        <v>1</v>
      </c>
      <c r="H235" s="35">
        <v>950</v>
      </c>
      <c r="I235" s="35"/>
      <c r="J235" s="35"/>
      <c r="K235" s="35">
        <f t="shared" si="16"/>
        <v>1</v>
      </c>
      <c r="L235" s="35">
        <f t="shared" si="17"/>
        <v>950</v>
      </c>
      <c r="M235" s="35">
        <v>950</v>
      </c>
      <c r="N235" s="35">
        <f t="shared" si="18"/>
        <v>0</v>
      </c>
      <c r="O235" s="35">
        <f t="shared" si="19"/>
        <v>0</v>
      </c>
      <c r="P235" s="31" t="s">
        <v>53</v>
      </c>
      <c r="Q235" t="s">
        <v>54</v>
      </c>
      <c r="R235" t="s">
        <v>54</v>
      </c>
      <c r="S235" s="9" t="s">
        <v>877</v>
      </c>
    </row>
    <row r="236" ht="14.65" customHeight="1" spans="1:19">
      <c r="A236" s="31" t="s">
        <v>466</v>
      </c>
      <c r="B236" s="32" t="s">
        <v>18</v>
      </c>
      <c r="C236" s="31" t="s">
        <v>467</v>
      </c>
      <c r="D236" s="31" t="s">
        <v>468</v>
      </c>
      <c r="E236" s="33" t="s">
        <v>469</v>
      </c>
      <c r="F236" s="31" t="s">
        <v>14</v>
      </c>
      <c r="G236" s="34">
        <v>1</v>
      </c>
      <c r="H236" s="35">
        <v>1810</v>
      </c>
      <c r="I236" s="35"/>
      <c r="J236" s="35"/>
      <c r="K236" s="35">
        <f t="shared" si="16"/>
        <v>1</v>
      </c>
      <c r="L236" s="35">
        <f t="shared" si="17"/>
        <v>1810</v>
      </c>
      <c r="M236" s="35">
        <v>1810</v>
      </c>
      <c r="N236" s="35">
        <f t="shared" si="18"/>
        <v>0</v>
      </c>
      <c r="O236" s="35">
        <f t="shared" si="19"/>
        <v>0</v>
      </c>
      <c r="P236" s="31" t="s">
        <v>53</v>
      </c>
      <c r="Q236" t="s">
        <v>54</v>
      </c>
      <c r="R236" t="s">
        <v>54</v>
      </c>
      <c r="S236" s="9" t="s">
        <v>877</v>
      </c>
    </row>
    <row r="237" ht="14.65" customHeight="1" spans="1:19">
      <c r="A237" s="31" t="s">
        <v>470</v>
      </c>
      <c r="B237" s="32" t="s">
        <v>18</v>
      </c>
      <c r="C237" s="31" t="s">
        <v>157</v>
      </c>
      <c r="D237" s="31" t="s">
        <v>471</v>
      </c>
      <c r="E237" s="33" t="s">
        <v>472</v>
      </c>
      <c r="F237" s="31" t="s">
        <v>14</v>
      </c>
      <c r="G237" s="34">
        <v>1</v>
      </c>
      <c r="H237" s="35">
        <v>1980</v>
      </c>
      <c r="I237" s="35"/>
      <c r="J237" s="35"/>
      <c r="K237" s="35">
        <f t="shared" si="16"/>
        <v>1</v>
      </c>
      <c r="L237" s="35">
        <f t="shared" si="17"/>
        <v>1980</v>
      </c>
      <c r="M237" s="35">
        <v>1980</v>
      </c>
      <c r="N237" s="35">
        <f t="shared" si="18"/>
        <v>0</v>
      </c>
      <c r="O237" s="35">
        <f t="shared" si="19"/>
        <v>0</v>
      </c>
      <c r="P237" s="31" t="s">
        <v>53</v>
      </c>
      <c r="Q237" t="s">
        <v>54</v>
      </c>
      <c r="R237" t="s">
        <v>54</v>
      </c>
      <c r="S237" s="9" t="s">
        <v>877</v>
      </c>
    </row>
    <row r="238" ht="14.65" customHeight="1" spans="1:19">
      <c r="A238" s="31" t="s">
        <v>473</v>
      </c>
      <c r="B238" s="32" t="s">
        <v>18</v>
      </c>
      <c r="C238" s="31" t="s">
        <v>441</v>
      </c>
      <c r="D238" s="31" t="s">
        <v>474</v>
      </c>
      <c r="E238" s="33" t="s">
        <v>475</v>
      </c>
      <c r="F238" s="31" t="s">
        <v>14</v>
      </c>
      <c r="G238" s="34">
        <v>1</v>
      </c>
      <c r="H238" s="35">
        <v>830</v>
      </c>
      <c r="I238" s="35"/>
      <c r="J238" s="35"/>
      <c r="K238" s="35">
        <f t="shared" si="16"/>
        <v>1</v>
      </c>
      <c r="L238" s="35">
        <f t="shared" si="17"/>
        <v>830</v>
      </c>
      <c r="M238" s="35">
        <v>830</v>
      </c>
      <c r="N238" s="35">
        <f t="shared" si="18"/>
        <v>0</v>
      </c>
      <c r="O238" s="35">
        <f t="shared" si="19"/>
        <v>0</v>
      </c>
      <c r="P238" s="31" t="s">
        <v>53</v>
      </c>
      <c r="Q238" t="s">
        <v>54</v>
      </c>
      <c r="R238" t="s">
        <v>54</v>
      </c>
      <c r="S238" s="9" t="s">
        <v>877</v>
      </c>
    </row>
    <row r="239" ht="14.65" customHeight="1" spans="1:19">
      <c r="A239" s="31" t="s">
        <v>49</v>
      </c>
      <c r="B239" s="32" t="s">
        <v>13</v>
      </c>
      <c r="C239" s="31" t="s">
        <v>50</v>
      </c>
      <c r="D239" s="31" t="s">
        <v>51</v>
      </c>
      <c r="E239" s="33" t="s">
        <v>52</v>
      </c>
      <c r="F239" s="31" t="s">
        <v>14</v>
      </c>
      <c r="G239" s="34">
        <v>1</v>
      </c>
      <c r="H239" s="35">
        <v>980</v>
      </c>
      <c r="I239" s="35"/>
      <c r="J239" s="35"/>
      <c r="K239" s="35">
        <f t="shared" si="16"/>
        <v>1</v>
      </c>
      <c r="L239" s="35">
        <f t="shared" si="17"/>
        <v>980</v>
      </c>
      <c r="M239" s="35">
        <v>980</v>
      </c>
      <c r="N239" s="35">
        <f t="shared" si="18"/>
        <v>0</v>
      </c>
      <c r="O239" s="35">
        <f t="shared" si="19"/>
        <v>0</v>
      </c>
      <c r="P239" s="31" t="s">
        <v>53</v>
      </c>
      <c r="Q239" t="s">
        <v>54</v>
      </c>
      <c r="R239" t="s">
        <v>54</v>
      </c>
      <c r="S239" s="9" t="s">
        <v>877</v>
      </c>
    </row>
    <row r="240" ht="14.65" customHeight="1" spans="1:20">
      <c r="A240" s="31" t="s">
        <v>814</v>
      </c>
      <c r="B240" s="32" t="s">
        <v>13</v>
      </c>
      <c r="C240" s="31" t="s">
        <v>815</v>
      </c>
      <c r="D240" s="31" t="s">
        <v>85</v>
      </c>
      <c r="E240" s="33" t="s">
        <v>816</v>
      </c>
      <c r="F240" s="31" t="s">
        <v>16</v>
      </c>
      <c r="G240" s="34">
        <v>504</v>
      </c>
      <c r="H240" s="35">
        <v>95760</v>
      </c>
      <c r="I240" s="35"/>
      <c r="J240" s="35"/>
      <c r="K240" s="35">
        <f t="shared" si="16"/>
        <v>504</v>
      </c>
      <c r="L240" s="35">
        <f t="shared" si="17"/>
        <v>95760</v>
      </c>
      <c r="M240" s="35">
        <v>95760</v>
      </c>
      <c r="N240" s="35">
        <f t="shared" si="18"/>
        <v>0</v>
      </c>
      <c r="O240" s="35">
        <f t="shared" si="19"/>
        <v>0</v>
      </c>
      <c r="P240" s="31" t="s">
        <v>53</v>
      </c>
      <c r="Q240" t="s">
        <v>880</v>
      </c>
      <c r="R240" t="s">
        <v>878</v>
      </c>
      <c r="S240" s="9" t="s">
        <v>879</v>
      </c>
      <c r="T240" s="9" t="s">
        <v>861</v>
      </c>
    </row>
    <row r="241" ht="14.65" customHeight="1" spans="1:19">
      <c r="A241" s="31" t="s">
        <v>476</v>
      </c>
      <c r="B241" s="32" t="s">
        <v>18</v>
      </c>
      <c r="C241" s="31" t="s">
        <v>477</v>
      </c>
      <c r="D241" s="31" t="s">
        <v>478</v>
      </c>
      <c r="E241" s="33" t="s">
        <v>479</v>
      </c>
      <c r="F241" s="31" t="s">
        <v>14</v>
      </c>
      <c r="G241" s="34">
        <v>1</v>
      </c>
      <c r="H241" s="35">
        <v>9850</v>
      </c>
      <c r="I241" s="35"/>
      <c r="J241" s="35"/>
      <c r="K241" s="35">
        <f t="shared" si="16"/>
        <v>1</v>
      </c>
      <c r="L241" s="35">
        <f t="shared" si="17"/>
        <v>9850</v>
      </c>
      <c r="M241" s="35">
        <v>9850</v>
      </c>
      <c r="N241" s="35">
        <f t="shared" si="18"/>
        <v>0</v>
      </c>
      <c r="O241" s="35">
        <f t="shared" si="19"/>
        <v>0</v>
      </c>
      <c r="P241" s="31" t="s">
        <v>53</v>
      </c>
      <c r="Q241" t="s">
        <v>54</v>
      </c>
      <c r="R241" t="s">
        <v>54</v>
      </c>
      <c r="S241" s="9" t="s">
        <v>877</v>
      </c>
    </row>
    <row r="242" ht="14.65" customHeight="1" spans="1:20">
      <c r="A242" s="31" t="s">
        <v>831</v>
      </c>
      <c r="B242" s="32" t="s">
        <v>23</v>
      </c>
      <c r="C242" s="31" t="s">
        <v>832</v>
      </c>
      <c r="D242" s="31" t="s">
        <v>53</v>
      </c>
      <c r="E242" s="33" t="s">
        <v>833</v>
      </c>
      <c r="F242" s="31" t="s">
        <v>15</v>
      </c>
      <c r="G242" s="34">
        <v>1</v>
      </c>
      <c r="H242" s="35">
        <v>1800</v>
      </c>
      <c r="I242" s="35"/>
      <c r="J242" s="35"/>
      <c r="K242" s="35">
        <f t="shared" si="16"/>
        <v>1</v>
      </c>
      <c r="L242" s="35">
        <f t="shared" si="17"/>
        <v>1800</v>
      </c>
      <c r="M242" s="35">
        <v>1800</v>
      </c>
      <c r="N242" s="35">
        <f t="shared" si="18"/>
        <v>0</v>
      </c>
      <c r="O242" s="35">
        <f t="shared" si="19"/>
        <v>0</v>
      </c>
      <c r="P242" s="31" t="s">
        <v>53</v>
      </c>
      <c r="Q242" t="s">
        <v>881</v>
      </c>
      <c r="R242" t="s">
        <v>878</v>
      </c>
      <c r="S242" s="9" t="s">
        <v>879</v>
      </c>
      <c r="T242" s="9" t="s">
        <v>861</v>
      </c>
    </row>
    <row r="243" s="29" customFormat="1" ht="14.65" customHeight="1" spans="1:20">
      <c r="A243" s="36" t="s">
        <v>834</v>
      </c>
      <c r="B243" s="37" t="s">
        <v>23</v>
      </c>
      <c r="C243" s="36" t="s">
        <v>835</v>
      </c>
      <c r="D243" s="36" t="s">
        <v>836</v>
      </c>
      <c r="E243" s="38" t="s">
        <v>826</v>
      </c>
      <c r="F243" s="31" t="s">
        <v>15</v>
      </c>
      <c r="G243" s="39">
        <v>1</v>
      </c>
      <c r="H243" s="40">
        <v>9400</v>
      </c>
      <c r="I243" s="40">
        <v>1</v>
      </c>
      <c r="J243" s="40"/>
      <c r="K243" s="35">
        <f t="shared" si="16"/>
        <v>2</v>
      </c>
      <c r="L243" s="35">
        <f t="shared" si="17"/>
        <v>9400</v>
      </c>
      <c r="M243" s="40">
        <v>9400</v>
      </c>
      <c r="N243" s="35">
        <f t="shared" si="18"/>
        <v>0</v>
      </c>
      <c r="O243" s="35">
        <f t="shared" si="19"/>
        <v>0</v>
      </c>
      <c r="P243" s="36" t="s">
        <v>837</v>
      </c>
      <c r="Q243" s="29" t="s">
        <v>881</v>
      </c>
      <c r="R243" t="s">
        <v>878</v>
      </c>
      <c r="S243" s="9" t="s">
        <v>879</v>
      </c>
      <c r="T243" s="9" t="s">
        <v>861</v>
      </c>
    </row>
    <row r="244" ht="14.65" customHeight="1" spans="1:20">
      <c r="A244" s="31" t="s">
        <v>823</v>
      </c>
      <c r="B244" s="32" t="s">
        <v>18</v>
      </c>
      <c r="C244" s="31" t="s">
        <v>824</v>
      </c>
      <c r="D244" s="31" t="s">
        <v>825</v>
      </c>
      <c r="E244" s="33" t="s">
        <v>826</v>
      </c>
      <c r="F244" s="31" t="s">
        <v>15</v>
      </c>
      <c r="G244" s="34">
        <v>1</v>
      </c>
      <c r="H244" s="35">
        <v>1400</v>
      </c>
      <c r="I244" s="35"/>
      <c r="J244" s="35"/>
      <c r="K244" s="35">
        <f t="shared" si="16"/>
        <v>1</v>
      </c>
      <c r="L244" s="35">
        <f t="shared" si="17"/>
        <v>1400</v>
      </c>
      <c r="M244" s="35">
        <v>1400</v>
      </c>
      <c r="N244" s="35">
        <f t="shared" si="18"/>
        <v>0</v>
      </c>
      <c r="O244" s="35">
        <f t="shared" si="19"/>
        <v>0</v>
      </c>
      <c r="P244" s="31" t="s">
        <v>53</v>
      </c>
      <c r="Q244" t="s">
        <v>881</v>
      </c>
      <c r="R244" t="s">
        <v>878</v>
      </c>
      <c r="S244" s="9" t="s">
        <v>879</v>
      </c>
      <c r="T244" s="9" t="s">
        <v>861</v>
      </c>
    </row>
    <row r="245" ht="14.65" customHeight="1" spans="1:19">
      <c r="A245" s="31" t="s">
        <v>55</v>
      </c>
      <c r="B245" s="32" t="s">
        <v>13</v>
      </c>
      <c r="C245" s="31" t="s">
        <v>56</v>
      </c>
      <c r="D245" s="31" t="s">
        <v>57</v>
      </c>
      <c r="E245" s="33" t="s">
        <v>58</v>
      </c>
      <c r="F245" s="31" t="s">
        <v>14</v>
      </c>
      <c r="G245" s="34">
        <v>1</v>
      </c>
      <c r="H245" s="35">
        <v>600</v>
      </c>
      <c r="I245" s="35"/>
      <c r="J245" s="35"/>
      <c r="K245" s="35">
        <f t="shared" si="16"/>
        <v>1</v>
      </c>
      <c r="L245" s="35">
        <f t="shared" si="17"/>
        <v>600</v>
      </c>
      <c r="M245" s="35">
        <v>600</v>
      </c>
      <c r="N245" s="35">
        <f t="shared" si="18"/>
        <v>0</v>
      </c>
      <c r="O245" s="35">
        <f t="shared" si="19"/>
        <v>0</v>
      </c>
      <c r="P245" s="31" t="s">
        <v>53</v>
      </c>
      <c r="Q245" t="s">
        <v>54</v>
      </c>
      <c r="R245" t="s">
        <v>54</v>
      </c>
      <c r="S245" s="9" t="s">
        <v>877</v>
      </c>
    </row>
    <row r="246" ht="14.65" customHeight="1" spans="1:19">
      <c r="A246" s="31" t="s">
        <v>59</v>
      </c>
      <c r="B246" s="32" t="s">
        <v>13</v>
      </c>
      <c r="C246" s="31" t="s">
        <v>60</v>
      </c>
      <c r="D246" s="31" t="s">
        <v>61</v>
      </c>
      <c r="E246" s="33" t="s">
        <v>58</v>
      </c>
      <c r="F246" s="31" t="s">
        <v>14</v>
      </c>
      <c r="G246" s="34">
        <v>1</v>
      </c>
      <c r="H246" s="35">
        <v>1300</v>
      </c>
      <c r="I246" s="35"/>
      <c r="J246" s="35"/>
      <c r="K246" s="35">
        <f t="shared" si="16"/>
        <v>1</v>
      </c>
      <c r="L246" s="35">
        <f t="shared" si="17"/>
        <v>1300</v>
      </c>
      <c r="M246" s="35">
        <v>1300</v>
      </c>
      <c r="N246" s="35">
        <f t="shared" si="18"/>
        <v>0</v>
      </c>
      <c r="O246" s="35">
        <f t="shared" si="19"/>
        <v>0</v>
      </c>
      <c r="P246" s="31" t="s">
        <v>53</v>
      </c>
      <c r="Q246" t="s">
        <v>54</v>
      </c>
      <c r="R246" t="s">
        <v>54</v>
      </c>
      <c r="S246" s="9" t="s">
        <v>877</v>
      </c>
    </row>
    <row r="247" ht="14.65" customHeight="1" spans="1:19">
      <c r="A247" s="31" t="s">
        <v>480</v>
      </c>
      <c r="B247" s="32" t="s">
        <v>18</v>
      </c>
      <c r="C247" s="31" t="s">
        <v>316</v>
      </c>
      <c r="D247" s="31" t="s">
        <v>481</v>
      </c>
      <c r="E247" s="33" t="s">
        <v>482</v>
      </c>
      <c r="F247" s="31" t="s">
        <v>14</v>
      </c>
      <c r="G247" s="34">
        <v>1</v>
      </c>
      <c r="H247" s="35">
        <v>13900</v>
      </c>
      <c r="I247" s="35"/>
      <c r="J247" s="35"/>
      <c r="K247" s="35">
        <f t="shared" si="16"/>
        <v>1</v>
      </c>
      <c r="L247" s="35">
        <f t="shared" si="17"/>
        <v>13900</v>
      </c>
      <c r="M247" s="35">
        <v>13900</v>
      </c>
      <c r="N247" s="35">
        <f t="shared" si="18"/>
        <v>0</v>
      </c>
      <c r="O247" s="35">
        <f t="shared" si="19"/>
        <v>0</v>
      </c>
      <c r="P247" s="31" t="s">
        <v>53</v>
      </c>
      <c r="Q247" t="s">
        <v>54</v>
      </c>
      <c r="R247" t="s">
        <v>54</v>
      </c>
      <c r="S247" s="9" t="s">
        <v>877</v>
      </c>
    </row>
    <row r="248" ht="14.65" customHeight="1" spans="1:19">
      <c r="A248" s="31" t="s">
        <v>483</v>
      </c>
      <c r="B248" s="32" t="s">
        <v>18</v>
      </c>
      <c r="C248" s="31" t="s">
        <v>484</v>
      </c>
      <c r="D248" s="31" t="s">
        <v>485</v>
      </c>
      <c r="E248" s="33" t="s">
        <v>486</v>
      </c>
      <c r="F248" s="31" t="s">
        <v>14</v>
      </c>
      <c r="G248" s="34">
        <v>1</v>
      </c>
      <c r="H248" s="35">
        <v>4300</v>
      </c>
      <c r="I248" s="35"/>
      <c r="J248" s="35"/>
      <c r="K248" s="35">
        <f t="shared" si="16"/>
        <v>1</v>
      </c>
      <c r="L248" s="35">
        <f t="shared" si="17"/>
        <v>4300</v>
      </c>
      <c r="M248" s="35">
        <v>4300</v>
      </c>
      <c r="N248" s="35">
        <f t="shared" si="18"/>
        <v>0</v>
      </c>
      <c r="O248" s="35">
        <f t="shared" si="19"/>
        <v>0</v>
      </c>
      <c r="P248" s="31" t="s">
        <v>53</v>
      </c>
      <c r="Q248" t="s">
        <v>54</v>
      </c>
      <c r="R248" t="s">
        <v>54</v>
      </c>
      <c r="S248" s="9" t="s">
        <v>877</v>
      </c>
    </row>
    <row r="249" ht="14.65" customHeight="1" spans="1:19">
      <c r="A249" s="31" t="s">
        <v>487</v>
      </c>
      <c r="B249" s="32" t="s">
        <v>18</v>
      </c>
      <c r="C249" s="31" t="s">
        <v>484</v>
      </c>
      <c r="D249" s="31" t="s">
        <v>488</v>
      </c>
      <c r="E249" s="33" t="s">
        <v>486</v>
      </c>
      <c r="F249" s="31" t="s">
        <v>14</v>
      </c>
      <c r="G249" s="34">
        <v>1</v>
      </c>
      <c r="H249" s="35">
        <v>4300</v>
      </c>
      <c r="I249" s="35"/>
      <c r="J249" s="35"/>
      <c r="K249" s="35">
        <f t="shared" si="16"/>
        <v>1</v>
      </c>
      <c r="L249" s="35">
        <f t="shared" si="17"/>
        <v>4300</v>
      </c>
      <c r="M249" s="35">
        <v>4300</v>
      </c>
      <c r="N249" s="35">
        <f t="shared" si="18"/>
        <v>0</v>
      </c>
      <c r="O249" s="35">
        <f t="shared" si="19"/>
        <v>0</v>
      </c>
      <c r="P249" s="31" t="s">
        <v>53</v>
      </c>
      <c r="Q249" t="s">
        <v>54</v>
      </c>
      <c r="R249" t="s">
        <v>54</v>
      </c>
      <c r="S249" s="9" t="s">
        <v>877</v>
      </c>
    </row>
    <row r="250" ht="14.65" customHeight="1" spans="1:19">
      <c r="A250" s="31" t="s">
        <v>62</v>
      </c>
      <c r="B250" s="32" t="s">
        <v>13</v>
      </c>
      <c r="C250" s="31" t="s">
        <v>63</v>
      </c>
      <c r="D250" s="31" t="s">
        <v>64</v>
      </c>
      <c r="E250" s="33" t="s">
        <v>65</v>
      </c>
      <c r="F250" s="31" t="s">
        <v>14</v>
      </c>
      <c r="G250" s="34">
        <v>1</v>
      </c>
      <c r="H250" s="35">
        <v>1100</v>
      </c>
      <c r="I250" s="35"/>
      <c r="J250" s="35"/>
      <c r="K250" s="35">
        <f t="shared" si="16"/>
        <v>1</v>
      </c>
      <c r="L250" s="35">
        <f t="shared" si="17"/>
        <v>1100</v>
      </c>
      <c r="M250" s="35">
        <v>1100</v>
      </c>
      <c r="N250" s="35">
        <f t="shared" si="18"/>
        <v>0</v>
      </c>
      <c r="O250" s="35">
        <f t="shared" si="19"/>
        <v>0</v>
      </c>
      <c r="P250" s="31" t="s">
        <v>53</v>
      </c>
      <c r="Q250" t="s">
        <v>54</v>
      </c>
      <c r="R250" t="s">
        <v>54</v>
      </c>
      <c r="S250" s="9" t="s">
        <v>877</v>
      </c>
    </row>
    <row r="251" ht="14.65" customHeight="1" spans="1:19">
      <c r="A251" s="31" t="s">
        <v>66</v>
      </c>
      <c r="B251" s="32" t="s">
        <v>13</v>
      </c>
      <c r="C251" s="31" t="s">
        <v>67</v>
      </c>
      <c r="D251" s="31" t="s">
        <v>61</v>
      </c>
      <c r="E251" s="33" t="s">
        <v>68</v>
      </c>
      <c r="F251" s="31" t="s">
        <v>14</v>
      </c>
      <c r="G251" s="34">
        <v>1</v>
      </c>
      <c r="H251" s="35">
        <v>1600</v>
      </c>
      <c r="I251" s="35"/>
      <c r="J251" s="35"/>
      <c r="K251" s="35">
        <f t="shared" si="16"/>
        <v>1</v>
      </c>
      <c r="L251" s="35">
        <f t="shared" si="17"/>
        <v>1600</v>
      </c>
      <c r="M251" s="35">
        <v>1600</v>
      </c>
      <c r="N251" s="35">
        <f t="shared" si="18"/>
        <v>0</v>
      </c>
      <c r="O251" s="35">
        <f t="shared" si="19"/>
        <v>0</v>
      </c>
      <c r="P251" s="31" t="s">
        <v>53</v>
      </c>
      <c r="Q251" t="s">
        <v>54</v>
      </c>
      <c r="R251" t="s">
        <v>54</v>
      </c>
      <c r="S251" s="9" t="s">
        <v>877</v>
      </c>
    </row>
    <row r="252" ht="14.65" customHeight="1" spans="1:19">
      <c r="A252" s="31" t="s">
        <v>489</v>
      </c>
      <c r="B252" s="32" t="s">
        <v>18</v>
      </c>
      <c r="C252" s="31" t="s">
        <v>490</v>
      </c>
      <c r="D252" s="31" t="s">
        <v>491</v>
      </c>
      <c r="E252" s="33" t="s">
        <v>72</v>
      </c>
      <c r="F252" s="31" t="s">
        <v>14</v>
      </c>
      <c r="G252" s="34">
        <v>1</v>
      </c>
      <c r="H252" s="35">
        <v>3500</v>
      </c>
      <c r="I252" s="35"/>
      <c r="J252" s="35"/>
      <c r="K252" s="35">
        <f t="shared" si="16"/>
        <v>1</v>
      </c>
      <c r="L252" s="35">
        <f t="shared" si="17"/>
        <v>3500</v>
      </c>
      <c r="M252" s="35">
        <v>3500</v>
      </c>
      <c r="N252" s="35">
        <f t="shared" si="18"/>
        <v>0</v>
      </c>
      <c r="O252" s="35">
        <f t="shared" si="19"/>
        <v>0</v>
      </c>
      <c r="P252" s="31" t="s">
        <v>53</v>
      </c>
      <c r="Q252" t="s">
        <v>54</v>
      </c>
      <c r="R252" t="s">
        <v>54</v>
      </c>
      <c r="S252" s="9" t="s">
        <v>877</v>
      </c>
    </row>
    <row r="253" ht="14.65" customHeight="1" spans="1:19">
      <c r="A253" s="31" t="s">
        <v>69</v>
      </c>
      <c r="B253" s="32" t="s">
        <v>13</v>
      </c>
      <c r="C253" s="31" t="s">
        <v>70</v>
      </c>
      <c r="D253" s="31" t="s">
        <v>71</v>
      </c>
      <c r="E253" s="33" t="s">
        <v>72</v>
      </c>
      <c r="F253" s="31" t="s">
        <v>14</v>
      </c>
      <c r="G253" s="34">
        <v>1</v>
      </c>
      <c r="H253" s="35">
        <v>2000</v>
      </c>
      <c r="I253" s="35"/>
      <c r="J253" s="35"/>
      <c r="K253" s="35">
        <f t="shared" si="16"/>
        <v>1</v>
      </c>
      <c r="L253" s="35">
        <f t="shared" si="17"/>
        <v>2000</v>
      </c>
      <c r="M253" s="35">
        <v>2000</v>
      </c>
      <c r="N253" s="35">
        <f t="shared" si="18"/>
        <v>0</v>
      </c>
      <c r="O253" s="35">
        <f t="shared" si="19"/>
        <v>0</v>
      </c>
      <c r="P253" s="31" t="s">
        <v>53</v>
      </c>
      <c r="Q253" t="s">
        <v>54</v>
      </c>
      <c r="R253" t="s">
        <v>54</v>
      </c>
      <c r="S253" s="9" t="s">
        <v>877</v>
      </c>
    </row>
    <row r="254" ht="14.65" customHeight="1" spans="1:19">
      <c r="A254" s="31" t="s">
        <v>73</v>
      </c>
      <c r="B254" s="32" t="s">
        <v>13</v>
      </c>
      <c r="C254" s="31" t="s">
        <v>74</v>
      </c>
      <c r="D254" s="31" t="s">
        <v>61</v>
      </c>
      <c r="E254" s="33" t="s">
        <v>72</v>
      </c>
      <c r="F254" s="31" t="s">
        <v>14</v>
      </c>
      <c r="G254" s="34">
        <v>1</v>
      </c>
      <c r="H254" s="35">
        <v>1100</v>
      </c>
      <c r="I254" s="35"/>
      <c r="J254" s="35"/>
      <c r="K254" s="35">
        <f t="shared" si="16"/>
        <v>1</v>
      </c>
      <c r="L254" s="35">
        <f t="shared" si="17"/>
        <v>1100</v>
      </c>
      <c r="M254" s="35">
        <v>1100</v>
      </c>
      <c r="N254" s="35">
        <f t="shared" si="18"/>
        <v>0</v>
      </c>
      <c r="O254" s="35">
        <f t="shared" si="19"/>
        <v>0</v>
      </c>
      <c r="P254" s="31" t="s">
        <v>53</v>
      </c>
      <c r="Q254" t="s">
        <v>54</v>
      </c>
      <c r="R254" t="s">
        <v>54</v>
      </c>
      <c r="S254" s="9" t="s">
        <v>877</v>
      </c>
    </row>
    <row r="255" ht="14.65" customHeight="1" spans="1:19">
      <c r="A255" s="31" t="s">
        <v>75</v>
      </c>
      <c r="B255" s="32" t="s">
        <v>13</v>
      </c>
      <c r="C255" s="31" t="s">
        <v>76</v>
      </c>
      <c r="D255" s="31" t="s">
        <v>77</v>
      </c>
      <c r="E255" s="33" t="s">
        <v>78</v>
      </c>
      <c r="F255" s="31" t="s">
        <v>14</v>
      </c>
      <c r="G255" s="34">
        <v>5</v>
      </c>
      <c r="H255" s="35">
        <v>1750</v>
      </c>
      <c r="I255" s="35"/>
      <c r="J255" s="35"/>
      <c r="K255" s="35">
        <f t="shared" si="16"/>
        <v>5</v>
      </c>
      <c r="L255" s="35">
        <f t="shared" si="17"/>
        <v>1750</v>
      </c>
      <c r="M255" s="35">
        <v>1750</v>
      </c>
      <c r="N255" s="35">
        <f t="shared" si="18"/>
        <v>0</v>
      </c>
      <c r="O255" s="35">
        <f t="shared" si="19"/>
        <v>0</v>
      </c>
      <c r="P255" s="31" t="s">
        <v>53</v>
      </c>
      <c r="Q255" t="s">
        <v>54</v>
      </c>
      <c r="R255" t="s">
        <v>54</v>
      </c>
      <c r="S255" s="9" t="s">
        <v>877</v>
      </c>
    </row>
    <row r="256" ht="14.65" customHeight="1" spans="1:19">
      <c r="A256" s="31" t="s">
        <v>79</v>
      </c>
      <c r="B256" s="32" t="s">
        <v>13</v>
      </c>
      <c r="C256" s="31" t="s">
        <v>60</v>
      </c>
      <c r="D256" s="31" t="s">
        <v>61</v>
      </c>
      <c r="E256" s="33" t="s">
        <v>78</v>
      </c>
      <c r="F256" s="31" t="s">
        <v>14</v>
      </c>
      <c r="G256" s="34">
        <v>2</v>
      </c>
      <c r="H256" s="35">
        <v>2600</v>
      </c>
      <c r="I256" s="35"/>
      <c r="J256" s="35"/>
      <c r="K256" s="35">
        <f t="shared" si="16"/>
        <v>2</v>
      </c>
      <c r="L256" s="35">
        <f t="shared" si="17"/>
        <v>2600</v>
      </c>
      <c r="M256" s="35">
        <v>2600</v>
      </c>
      <c r="N256" s="35">
        <f t="shared" si="18"/>
        <v>0</v>
      </c>
      <c r="O256" s="35">
        <f t="shared" si="19"/>
        <v>0</v>
      </c>
      <c r="P256" s="31" t="s">
        <v>53</v>
      </c>
      <c r="Q256" t="s">
        <v>54</v>
      </c>
      <c r="R256" t="s">
        <v>54</v>
      </c>
      <c r="S256" s="9" t="s">
        <v>877</v>
      </c>
    </row>
    <row r="257" ht="14.65" customHeight="1" spans="1:19">
      <c r="A257" s="31" t="s">
        <v>80</v>
      </c>
      <c r="B257" s="32" t="s">
        <v>13</v>
      </c>
      <c r="C257" s="31" t="s">
        <v>60</v>
      </c>
      <c r="D257" s="31" t="s">
        <v>61</v>
      </c>
      <c r="E257" s="33" t="s">
        <v>78</v>
      </c>
      <c r="F257" s="31" t="s">
        <v>14</v>
      </c>
      <c r="G257" s="34">
        <v>2</v>
      </c>
      <c r="H257" s="35">
        <v>1300</v>
      </c>
      <c r="I257" s="35"/>
      <c r="J257" s="35"/>
      <c r="K257" s="35">
        <f t="shared" si="16"/>
        <v>2</v>
      </c>
      <c r="L257" s="35">
        <f t="shared" si="17"/>
        <v>1300</v>
      </c>
      <c r="M257" s="35">
        <v>1300</v>
      </c>
      <c r="N257" s="35">
        <f t="shared" si="18"/>
        <v>0</v>
      </c>
      <c r="O257" s="35">
        <f t="shared" si="19"/>
        <v>0</v>
      </c>
      <c r="P257" s="31" t="s">
        <v>53</v>
      </c>
      <c r="Q257" t="s">
        <v>54</v>
      </c>
      <c r="R257" t="s">
        <v>54</v>
      </c>
      <c r="S257" s="9" t="s">
        <v>877</v>
      </c>
    </row>
    <row r="258" ht="14.65" customHeight="1" spans="1:19">
      <c r="A258" s="31" t="s">
        <v>727</v>
      </c>
      <c r="B258" s="32" t="s">
        <v>23</v>
      </c>
      <c r="C258" s="31" t="s">
        <v>728</v>
      </c>
      <c r="D258" s="31" t="s">
        <v>729</v>
      </c>
      <c r="E258" s="33" t="s">
        <v>730</v>
      </c>
      <c r="F258" s="31" t="s">
        <v>14</v>
      </c>
      <c r="G258" s="34">
        <v>1</v>
      </c>
      <c r="H258" s="35">
        <v>4900</v>
      </c>
      <c r="I258" s="35"/>
      <c r="J258" s="35"/>
      <c r="K258" s="35">
        <f t="shared" si="16"/>
        <v>1</v>
      </c>
      <c r="L258" s="35">
        <f t="shared" si="17"/>
        <v>4900</v>
      </c>
      <c r="M258" s="35">
        <v>4900</v>
      </c>
      <c r="N258" s="35">
        <f t="shared" si="18"/>
        <v>0</v>
      </c>
      <c r="O258" s="35">
        <f t="shared" si="19"/>
        <v>0</v>
      </c>
      <c r="P258" s="31" t="s">
        <v>53</v>
      </c>
      <c r="Q258" t="s">
        <v>54</v>
      </c>
      <c r="R258" t="s">
        <v>54</v>
      </c>
      <c r="S258" s="9" t="s">
        <v>877</v>
      </c>
    </row>
    <row r="259" ht="14.65" customHeight="1" spans="1:19">
      <c r="A259" s="31" t="s">
        <v>492</v>
      </c>
      <c r="B259" s="32" t="s">
        <v>18</v>
      </c>
      <c r="C259" s="31" t="s">
        <v>316</v>
      </c>
      <c r="D259" s="31" t="s">
        <v>493</v>
      </c>
      <c r="E259" s="33" t="s">
        <v>494</v>
      </c>
      <c r="F259" s="31" t="s">
        <v>14</v>
      </c>
      <c r="G259" s="34">
        <v>1</v>
      </c>
      <c r="H259" s="35">
        <v>40000</v>
      </c>
      <c r="I259" s="35"/>
      <c r="J259" s="35"/>
      <c r="K259" s="35">
        <f t="shared" si="16"/>
        <v>1</v>
      </c>
      <c r="L259" s="35">
        <f t="shared" si="17"/>
        <v>40000</v>
      </c>
      <c r="M259" s="35">
        <v>40000</v>
      </c>
      <c r="N259" s="35">
        <f t="shared" si="18"/>
        <v>0</v>
      </c>
      <c r="O259" s="35">
        <f t="shared" si="19"/>
        <v>0</v>
      </c>
      <c r="P259" s="31" t="s">
        <v>53</v>
      </c>
      <c r="Q259" t="s">
        <v>54</v>
      </c>
      <c r="R259" t="s">
        <v>54</v>
      </c>
      <c r="S259" s="9" t="s">
        <v>877</v>
      </c>
    </row>
    <row r="260" ht="14.65" customHeight="1" spans="1:19">
      <c r="A260" s="31" t="s">
        <v>81</v>
      </c>
      <c r="B260" s="32" t="s">
        <v>13</v>
      </c>
      <c r="C260" s="31" t="s">
        <v>60</v>
      </c>
      <c r="D260" s="31" t="s">
        <v>61</v>
      </c>
      <c r="E260" s="33" t="s">
        <v>82</v>
      </c>
      <c r="F260" s="31" t="s">
        <v>14</v>
      </c>
      <c r="G260" s="34">
        <v>6</v>
      </c>
      <c r="H260" s="35">
        <v>3900</v>
      </c>
      <c r="I260" s="35"/>
      <c r="J260" s="35"/>
      <c r="K260" s="35">
        <f t="shared" si="16"/>
        <v>6</v>
      </c>
      <c r="L260" s="35">
        <f t="shared" si="17"/>
        <v>3900</v>
      </c>
      <c r="M260" s="35">
        <v>3900</v>
      </c>
      <c r="N260" s="35">
        <f t="shared" si="18"/>
        <v>0</v>
      </c>
      <c r="O260" s="35">
        <f t="shared" si="19"/>
        <v>0</v>
      </c>
      <c r="P260" s="31" t="s">
        <v>53</v>
      </c>
      <c r="Q260" t="s">
        <v>54</v>
      </c>
      <c r="R260" t="s">
        <v>54</v>
      </c>
      <c r="S260" s="9" t="s">
        <v>877</v>
      </c>
    </row>
    <row r="261" ht="14.65" customHeight="1" spans="1:19">
      <c r="A261" s="31" t="s">
        <v>83</v>
      </c>
      <c r="B261" s="32" t="s">
        <v>13</v>
      </c>
      <c r="C261" s="31" t="s">
        <v>84</v>
      </c>
      <c r="D261" s="31" t="s">
        <v>85</v>
      </c>
      <c r="E261" s="33" t="s">
        <v>86</v>
      </c>
      <c r="F261" s="31" t="s">
        <v>14</v>
      </c>
      <c r="G261" s="34">
        <v>1</v>
      </c>
      <c r="H261" s="35">
        <v>1300</v>
      </c>
      <c r="I261" s="35"/>
      <c r="J261" s="35"/>
      <c r="K261" s="35">
        <f t="shared" si="16"/>
        <v>1</v>
      </c>
      <c r="L261" s="35">
        <f t="shared" si="17"/>
        <v>1300</v>
      </c>
      <c r="M261" s="35">
        <v>1300</v>
      </c>
      <c r="N261" s="35">
        <f t="shared" si="18"/>
        <v>0</v>
      </c>
      <c r="O261" s="35">
        <f t="shared" si="19"/>
        <v>0</v>
      </c>
      <c r="P261" s="31" t="s">
        <v>53</v>
      </c>
      <c r="Q261" t="s">
        <v>54</v>
      </c>
      <c r="R261" t="s">
        <v>54</v>
      </c>
      <c r="S261" s="9" t="s">
        <v>877</v>
      </c>
    </row>
    <row r="262" ht="14.65" customHeight="1" spans="1:19">
      <c r="A262" s="31" t="s">
        <v>87</v>
      </c>
      <c r="B262" s="32" t="s">
        <v>13</v>
      </c>
      <c r="C262" s="31" t="s">
        <v>60</v>
      </c>
      <c r="D262" s="31" t="s">
        <v>61</v>
      </c>
      <c r="E262" s="33" t="s">
        <v>86</v>
      </c>
      <c r="F262" s="31" t="s">
        <v>14</v>
      </c>
      <c r="G262" s="34">
        <v>1</v>
      </c>
      <c r="H262" s="35">
        <v>1100</v>
      </c>
      <c r="I262" s="35"/>
      <c r="J262" s="35"/>
      <c r="K262" s="35">
        <f t="shared" si="16"/>
        <v>1</v>
      </c>
      <c r="L262" s="35">
        <f t="shared" si="17"/>
        <v>1100</v>
      </c>
      <c r="M262" s="35">
        <v>1100</v>
      </c>
      <c r="N262" s="35">
        <f t="shared" si="18"/>
        <v>0</v>
      </c>
      <c r="O262" s="35">
        <f t="shared" si="19"/>
        <v>0</v>
      </c>
      <c r="P262" s="31" t="s">
        <v>53</v>
      </c>
      <c r="Q262" t="s">
        <v>54</v>
      </c>
      <c r="R262" t="s">
        <v>54</v>
      </c>
      <c r="S262" s="9" t="s">
        <v>877</v>
      </c>
    </row>
    <row r="263" ht="14.65" customHeight="1" spans="1:19">
      <c r="A263" s="31" t="s">
        <v>88</v>
      </c>
      <c r="B263" s="32" t="s">
        <v>13</v>
      </c>
      <c r="C263" s="31" t="s">
        <v>89</v>
      </c>
      <c r="D263" s="31" t="s">
        <v>90</v>
      </c>
      <c r="E263" s="33" t="s">
        <v>86</v>
      </c>
      <c r="F263" s="31" t="s">
        <v>14</v>
      </c>
      <c r="G263" s="34">
        <v>2</v>
      </c>
      <c r="H263" s="35">
        <v>6600</v>
      </c>
      <c r="I263" s="35"/>
      <c r="J263" s="35"/>
      <c r="K263" s="35">
        <f t="shared" si="16"/>
        <v>2</v>
      </c>
      <c r="L263" s="35">
        <f t="shared" si="17"/>
        <v>6600</v>
      </c>
      <c r="M263" s="35">
        <v>6600</v>
      </c>
      <c r="N263" s="35">
        <f t="shared" si="18"/>
        <v>0</v>
      </c>
      <c r="O263" s="35">
        <f t="shared" si="19"/>
        <v>0</v>
      </c>
      <c r="P263" s="31" t="s">
        <v>53</v>
      </c>
      <c r="Q263" t="s">
        <v>54</v>
      </c>
      <c r="R263" t="s">
        <v>54</v>
      </c>
      <c r="S263" s="9" t="s">
        <v>877</v>
      </c>
    </row>
    <row r="264" ht="14.65" customHeight="1" spans="1:19">
      <c r="A264" s="31" t="s">
        <v>91</v>
      </c>
      <c r="B264" s="32" t="s">
        <v>13</v>
      </c>
      <c r="C264" s="31" t="s">
        <v>84</v>
      </c>
      <c r="D264" s="31" t="s">
        <v>85</v>
      </c>
      <c r="E264" s="33" t="s">
        <v>92</v>
      </c>
      <c r="F264" s="31" t="s">
        <v>14</v>
      </c>
      <c r="G264" s="34">
        <v>1</v>
      </c>
      <c r="H264" s="35">
        <v>700</v>
      </c>
      <c r="I264" s="35"/>
      <c r="J264" s="35"/>
      <c r="K264" s="35">
        <f t="shared" si="16"/>
        <v>1</v>
      </c>
      <c r="L264" s="35">
        <f t="shared" si="17"/>
        <v>700</v>
      </c>
      <c r="M264" s="35">
        <v>700</v>
      </c>
      <c r="N264" s="35">
        <f t="shared" si="18"/>
        <v>0</v>
      </c>
      <c r="O264" s="35">
        <f t="shared" si="19"/>
        <v>0</v>
      </c>
      <c r="P264" s="31" t="s">
        <v>53</v>
      </c>
      <c r="Q264" t="s">
        <v>54</v>
      </c>
      <c r="R264" t="s">
        <v>54</v>
      </c>
      <c r="S264" s="9" t="s">
        <v>877</v>
      </c>
    </row>
    <row r="265" ht="14.65" customHeight="1" spans="1:19">
      <c r="A265" s="31" t="s">
        <v>93</v>
      </c>
      <c r="B265" s="32" t="s">
        <v>13</v>
      </c>
      <c r="C265" s="31" t="s">
        <v>56</v>
      </c>
      <c r="D265" s="31" t="s">
        <v>94</v>
      </c>
      <c r="E265" s="33" t="s">
        <v>92</v>
      </c>
      <c r="F265" s="31" t="s">
        <v>14</v>
      </c>
      <c r="G265" s="34">
        <v>4</v>
      </c>
      <c r="H265" s="35">
        <v>2480</v>
      </c>
      <c r="I265" s="35"/>
      <c r="J265" s="35"/>
      <c r="K265" s="35">
        <f t="shared" si="16"/>
        <v>4</v>
      </c>
      <c r="L265" s="35">
        <f t="shared" si="17"/>
        <v>2480</v>
      </c>
      <c r="M265" s="35">
        <v>2480</v>
      </c>
      <c r="N265" s="35">
        <f t="shared" si="18"/>
        <v>0</v>
      </c>
      <c r="O265" s="35">
        <f t="shared" si="19"/>
        <v>0</v>
      </c>
      <c r="P265" s="31" t="s">
        <v>53</v>
      </c>
      <c r="Q265" t="s">
        <v>54</v>
      </c>
      <c r="R265" t="s">
        <v>54</v>
      </c>
      <c r="S265" s="9" t="s">
        <v>877</v>
      </c>
    </row>
    <row r="266" ht="14.65" customHeight="1" spans="1:19">
      <c r="A266" s="31" t="s">
        <v>95</v>
      </c>
      <c r="B266" s="32" t="s">
        <v>13</v>
      </c>
      <c r="C266" s="31" t="s">
        <v>96</v>
      </c>
      <c r="D266" s="31" t="s">
        <v>90</v>
      </c>
      <c r="E266" s="33" t="s">
        <v>92</v>
      </c>
      <c r="F266" s="31" t="s">
        <v>14</v>
      </c>
      <c r="G266" s="34">
        <v>3</v>
      </c>
      <c r="H266" s="35">
        <v>9099</v>
      </c>
      <c r="I266" s="35"/>
      <c r="J266" s="35"/>
      <c r="K266" s="35">
        <f t="shared" si="16"/>
        <v>3</v>
      </c>
      <c r="L266" s="35">
        <f t="shared" si="17"/>
        <v>9099</v>
      </c>
      <c r="M266" s="35">
        <v>9099</v>
      </c>
      <c r="N266" s="35">
        <f t="shared" si="18"/>
        <v>0</v>
      </c>
      <c r="O266" s="35">
        <f t="shared" si="19"/>
        <v>0</v>
      </c>
      <c r="P266" s="31" t="s">
        <v>53</v>
      </c>
      <c r="Q266" t="s">
        <v>54</v>
      </c>
      <c r="R266" t="s">
        <v>54</v>
      </c>
      <c r="S266" s="9" t="s">
        <v>877</v>
      </c>
    </row>
    <row r="267" ht="14.65" customHeight="1" spans="1:19">
      <c r="A267" s="31" t="s">
        <v>495</v>
      </c>
      <c r="B267" s="32" t="s">
        <v>18</v>
      </c>
      <c r="C267" s="31" t="s">
        <v>496</v>
      </c>
      <c r="D267" s="31" t="s">
        <v>497</v>
      </c>
      <c r="E267" s="33" t="s">
        <v>498</v>
      </c>
      <c r="F267" s="31" t="s">
        <v>14</v>
      </c>
      <c r="G267" s="34">
        <v>1</v>
      </c>
      <c r="H267" s="35">
        <v>2800</v>
      </c>
      <c r="I267" s="35"/>
      <c r="J267" s="35"/>
      <c r="K267" s="35">
        <f t="shared" si="16"/>
        <v>1</v>
      </c>
      <c r="L267" s="35">
        <f t="shared" si="17"/>
        <v>2800</v>
      </c>
      <c r="M267" s="35">
        <v>2800</v>
      </c>
      <c r="N267" s="35">
        <f t="shared" si="18"/>
        <v>0</v>
      </c>
      <c r="O267" s="35">
        <f t="shared" si="19"/>
        <v>0</v>
      </c>
      <c r="P267" s="31" t="s">
        <v>53</v>
      </c>
      <c r="Q267" t="s">
        <v>54</v>
      </c>
      <c r="R267" t="s">
        <v>54</v>
      </c>
      <c r="S267" s="9" t="s">
        <v>877</v>
      </c>
    </row>
    <row r="268" s="29" customFormat="1" ht="14.65" customHeight="1" spans="1:19">
      <c r="A268" s="36" t="s">
        <v>499</v>
      </c>
      <c r="B268" s="37" t="s">
        <v>18</v>
      </c>
      <c r="C268" s="36" t="s">
        <v>500</v>
      </c>
      <c r="D268" s="36" t="s">
        <v>501</v>
      </c>
      <c r="E268" s="38" t="s">
        <v>502</v>
      </c>
      <c r="F268" s="31" t="s">
        <v>14</v>
      </c>
      <c r="G268" s="39">
        <v>1</v>
      </c>
      <c r="H268" s="40">
        <v>5200</v>
      </c>
      <c r="I268" s="40">
        <v>1</v>
      </c>
      <c r="J268" s="40"/>
      <c r="K268" s="35">
        <f t="shared" si="16"/>
        <v>2</v>
      </c>
      <c r="L268" s="35">
        <f t="shared" si="17"/>
        <v>5200</v>
      </c>
      <c r="M268" s="40">
        <v>5200</v>
      </c>
      <c r="N268" s="35">
        <f t="shared" si="18"/>
        <v>0</v>
      </c>
      <c r="O268" s="35">
        <f t="shared" si="19"/>
        <v>0</v>
      </c>
      <c r="P268" s="36" t="s">
        <v>503</v>
      </c>
      <c r="Q268" t="s">
        <v>54</v>
      </c>
      <c r="R268" t="s">
        <v>54</v>
      </c>
      <c r="S268" s="9" t="s">
        <v>877</v>
      </c>
    </row>
    <row r="269" ht="14.65" customHeight="1" spans="1:19">
      <c r="A269" s="31" t="s">
        <v>504</v>
      </c>
      <c r="B269" s="32" t="s">
        <v>18</v>
      </c>
      <c r="C269" s="31" t="s">
        <v>505</v>
      </c>
      <c r="D269" s="31" t="s">
        <v>506</v>
      </c>
      <c r="E269" s="33" t="s">
        <v>507</v>
      </c>
      <c r="F269" s="31" t="s">
        <v>14</v>
      </c>
      <c r="G269" s="34">
        <v>1</v>
      </c>
      <c r="H269" s="35">
        <v>12800</v>
      </c>
      <c r="I269" s="35"/>
      <c r="J269" s="35"/>
      <c r="K269" s="35">
        <f t="shared" si="16"/>
        <v>1</v>
      </c>
      <c r="L269" s="35">
        <f t="shared" si="17"/>
        <v>12800</v>
      </c>
      <c r="M269" s="35">
        <v>12800</v>
      </c>
      <c r="N269" s="35">
        <f t="shared" si="18"/>
        <v>0</v>
      </c>
      <c r="O269" s="35">
        <f t="shared" si="19"/>
        <v>0</v>
      </c>
      <c r="P269" s="31" t="s">
        <v>53</v>
      </c>
      <c r="Q269" t="s">
        <v>54</v>
      </c>
      <c r="R269" t="s">
        <v>54</v>
      </c>
      <c r="S269" s="9" t="s">
        <v>877</v>
      </c>
    </row>
    <row r="270" ht="14.65" customHeight="1" spans="1:20">
      <c r="A270" s="31" t="s">
        <v>621</v>
      </c>
      <c r="B270" s="32" t="s">
        <v>21</v>
      </c>
      <c r="C270" s="31" t="s">
        <v>622</v>
      </c>
      <c r="D270" s="31" t="s">
        <v>53</v>
      </c>
      <c r="E270" s="33" t="s">
        <v>623</v>
      </c>
      <c r="F270" s="31" t="s">
        <v>14</v>
      </c>
      <c r="G270" s="34">
        <v>1</v>
      </c>
      <c r="H270" s="35">
        <v>35000</v>
      </c>
      <c r="I270" s="35"/>
      <c r="J270" s="35"/>
      <c r="K270" s="35">
        <f t="shared" si="16"/>
        <v>1</v>
      </c>
      <c r="L270" s="35">
        <f t="shared" si="17"/>
        <v>35000</v>
      </c>
      <c r="M270" s="35">
        <v>0</v>
      </c>
      <c r="N270" s="35">
        <f t="shared" si="18"/>
        <v>35000</v>
      </c>
      <c r="O270" s="35">
        <f t="shared" si="19"/>
        <v>35000</v>
      </c>
      <c r="P270" s="31" t="s">
        <v>53</v>
      </c>
      <c r="Q270" t="s">
        <v>882</v>
      </c>
      <c r="R270" t="s">
        <v>878</v>
      </c>
      <c r="S270" s="9" t="s">
        <v>879</v>
      </c>
      <c r="T270" s="9" t="s">
        <v>861</v>
      </c>
    </row>
    <row r="271" ht="14.65" customHeight="1" spans="1:19">
      <c r="A271" s="31" t="s">
        <v>508</v>
      </c>
      <c r="B271" s="32" t="s">
        <v>18</v>
      </c>
      <c r="C271" s="31" t="s">
        <v>509</v>
      </c>
      <c r="D271" s="31" t="s">
        <v>510</v>
      </c>
      <c r="E271" s="33" t="s">
        <v>511</v>
      </c>
      <c r="F271" s="31" t="s">
        <v>14</v>
      </c>
      <c r="G271" s="34">
        <v>1</v>
      </c>
      <c r="H271" s="35">
        <v>1680</v>
      </c>
      <c r="I271" s="35"/>
      <c r="J271" s="35"/>
      <c r="K271" s="35">
        <f t="shared" si="16"/>
        <v>1</v>
      </c>
      <c r="L271" s="35">
        <f t="shared" si="17"/>
        <v>1680</v>
      </c>
      <c r="M271" s="35">
        <v>1680</v>
      </c>
      <c r="N271" s="35">
        <f t="shared" si="18"/>
        <v>0</v>
      </c>
      <c r="O271" s="35">
        <f t="shared" si="19"/>
        <v>0</v>
      </c>
      <c r="P271" s="31" t="s">
        <v>53</v>
      </c>
      <c r="Q271" t="s">
        <v>54</v>
      </c>
      <c r="R271" t="s">
        <v>54</v>
      </c>
      <c r="S271" s="9" t="s">
        <v>877</v>
      </c>
    </row>
    <row r="272" ht="14.65" customHeight="1" spans="1:19">
      <c r="A272" s="31" t="s">
        <v>512</v>
      </c>
      <c r="B272" s="32" t="s">
        <v>18</v>
      </c>
      <c r="C272" s="31" t="s">
        <v>513</v>
      </c>
      <c r="D272" s="31" t="s">
        <v>514</v>
      </c>
      <c r="E272" s="33" t="s">
        <v>515</v>
      </c>
      <c r="F272" s="31" t="s">
        <v>14</v>
      </c>
      <c r="G272" s="34">
        <v>1</v>
      </c>
      <c r="H272" s="35">
        <v>900</v>
      </c>
      <c r="I272" s="35"/>
      <c r="J272" s="35"/>
      <c r="K272" s="35">
        <f t="shared" si="16"/>
        <v>1</v>
      </c>
      <c r="L272" s="35">
        <f t="shared" si="17"/>
        <v>900</v>
      </c>
      <c r="M272" s="35">
        <v>900</v>
      </c>
      <c r="N272" s="35">
        <f t="shared" si="18"/>
        <v>0</v>
      </c>
      <c r="O272" s="35">
        <f t="shared" si="19"/>
        <v>0</v>
      </c>
      <c r="P272" s="31" t="s">
        <v>516</v>
      </c>
      <c r="Q272" t="s">
        <v>54</v>
      </c>
      <c r="R272" t="s">
        <v>54</v>
      </c>
      <c r="S272" s="9" t="s">
        <v>877</v>
      </c>
    </row>
    <row r="273" ht="14.65" customHeight="1" spans="1:19">
      <c r="A273" s="31" t="s">
        <v>97</v>
      </c>
      <c r="B273" s="32" t="s">
        <v>13</v>
      </c>
      <c r="C273" s="31" t="s">
        <v>60</v>
      </c>
      <c r="D273" s="31" t="s">
        <v>61</v>
      </c>
      <c r="E273" s="33" t="s">
        <v>98</v>
      </c>
      <c r="F273" s="31" t="s">
        <v>14</v>
      </c>
      <c r="G273" s="34">
        <v>1</v>
      </c>
      <c r="H273" s="35">
        <v>2800</v>
      </c>
      <c r="I273" s="35"/>
      <c r="J273" s="35"/>
      <c r="K273" s="35">
        <f t="shared" si="16"/>
        <v>1</v>
      </c>
      <c r="L273" s="35">
        <f t="shared" si="17"/>
        <v>2800</v>
      </c>
      <c r="M273" s="35">
        <v>2800</v>
      </c>
      <c r="N273" s="35">
        <f t="shared" si="18"/>
        <v>0</v>
      </c>
      <c r="O273" s="35">
        <f t="shared" si="19"/>
        <v>0</v>
      </c>
      <c r="P273" s="31" t="s">
        <v>53</v>
      </c>
      <c r="Q273" t="s">
        <v>54</v>
      </c>
      <c r="R273" t="s">
        <v>54</v>
      </c>
      <c r="S273" s="9" t="s">
        <v>877</v>
      </c>
    </row>
    <row r="274" ht="14.65" customHeight="1" spans="1:19">
      <c r="A274" s="31" t="s">
        <v>517</v>
      </c>
      <c r="B274" s="32" t="s">
        <v>18</v>
      </c>
      <c r="C274" s="31" t="s">
        <v>518</v>
      </c>
      <c r="D274" s="31" t="s">
        <v>519</v>
      </c>
      <c r="E274" s="33" t="s">
        <v>520</v>
      </c>
      <c r="F274" s="31" t="s">
        <v>14</v>
      </c>
      <c r="G274" s="34">
        <v>1</v>
      </c>
      <c r="H274" s="35">
        <v>7500</v>
      </c>
      <c r="I274" s="35"/>
      <c r="J274" s="35"/>
      <c r="K274" s="35">
        <f t="shared" si="16"/>
        <v>1</v>
      </c>
      <c r="L274" s="35">
        <f t="shared" si="17"/>
        <v>7500</v>
      </c>
      <c r="M274" s="35">
        <v>7500</v>
      </c>
      <c r="N274" s="35">
        <f t="shared" si="18"/>
        <v>0</v>
      </c>
      <c r="O274" s="35">
        <f t="shared" si="19"/>
        <v>0</v>
      </c>
      <c r="P274" s="31" t="s">
        <v>53</v>
      </c>
      <c r="Q274" t="s">
        <v>54</v>
      </c>
      <c r="R274" t="s">
        <v>54</v>
      </c>
      <c r="S274" s="9" t="s">
        <v>877</v>
      </c>
    </row>
    <row r="275" ht="14.65" customHeight="1" spans="1:19">
      <c r="A275" s="31" t="s">
        <v>521</v>
      </c>
      <c r="B275" s="32" t="s">
        <v>18</v>
      </c>
      <c r="C275" s="31" t="s">
        <v>522</v>
      </c>
      <c r="D275" s="31" t="s">
        <v>523</v>
      </c>
      <c r="E275" s="33" t="s">
        <v>524</v>
      </c>
      <c r="F275" s="31" t="s">
        <v>14</v>
      </c>
      <c r="G275" s="34">
        <v>1</v>
      </c>
      <c r="H275" s="35">
        <v>600</v>
      </c>
      <c r="I275" s="35"/>
      <c r="J275" s="35"/>
      <c r="K275" s="35">
        <f t="shared" si="16"/>
        <v>1</v>
      </c>
      <c r="L275" s="35">
        <f t="shared" si="17"/>
        <v>600</v>
      </c>
      <c r="M275" s="35">
        <v>600</v>
      </c>
      <c r="N275" s="35">
        <f t="shared" si="18"/>
        <v>0</v>
      </c>
      <c r="O275" s="35">
        <f t="shared" si="19"/>
        <v>0</v>
      </c>
      <c r="P275" s="31" t="s">
        <v>53</v>
      </c>
      <c r="Q275" t="s">
        <v>54</v>
      </c>
      <c r="R275" t="s">
        <v>54</v>
      </c>
      <c r="S275" s="9" t="s">
        <v>877</v>
      </c>
    </row>
    <row r="276" ht="14.65" customHeight="1" spans="1:19">
      <c r="A276" s="31" t="s">
        <v>99</v>
      </c>
      <c r="B276" s="32" t="s">
        <v>13</v>
      </c>
      <c r="C276" s="31" t="s">
        <v>100</v>
      </c>
      <c r="D276" s="31" t="s">
        <v>90</v>
      </c>
      <c r="E276" s="33" t="s">
        <v>101</v>
      </c>
      <c r="F276" s="31" t="s">
        <v>14</v>
      </c>
      <c r="G276" s="34">
        <v>1</v>
      </c>
      <c r="H276" s="35">
        <v>1800</v>
      </c>
      <c r="I276" s="35"/>
      <c r="J276" s="35"/>
      <c r="K276" s="35">
        <f t="shared" si="16"/>
        <v>1</v>
      </c>
      <c r="L276" s="35">
        <f t="shared" si="17"/>
        <v>1800</v>
      </c>
      <c r="M276" s="35">
        <v>1800</v>
      </c>
      <c r="N276" s="35">
        <f t="shared" si="18"/>
        <v>0</v>
      </c>
      <c r="O276" s="35">
        <f t="shared" si="19"/>
        <v>0</v>
      </c>
      <c r="P276" s="31" t="s">
        <v>53</v>
      </c>
      <c r="Q276" t="s">
        <v>54</v>
      </c>
      <c r="R276" t="s">
        <v>54</v>
      </c>
      <c r="S276" s="9" t="s">
        <v>877</v>
      </c>
    </row>
    <row r="277" ht="14.65" customHeight="1" spans="1:19">
      <c r="A277" s="31" t="s">
        <v>102</v>
      </c>
      <c r="B277" s="32" t="s">
        <v>13</v>
      </c>
      <c r="C277" s="31" t="s">
        <v>100</v>
      </c>
      <c r="D277" s="31" t="s">
        <v>103</v>
      </c>
      <c r="E277" s="33" t="s">
        <v>104</v>
      </c>
      <c r="F277" s="31" t="s">
        <v>14</v>
      </c>
      <c r="G277" s="34">
        <v>1</v>
      </c>
      <c r="H277" s="35">
        <v>1800</v>
      </c>
      <c r="I277" s="35"/>
      <c r="J277" s="35"/>
      <c r="K277" s="35">
        <f t="shared" si="16"/>
        <v>1</v>
      </c>
      <c r="L277" s="35">
        <f t="shared" si="17"/>
        <v>1800</v>
      </c>
      <c r="M277" s="35">
        <v>1800</v>
      </c>
      <c r="N277" s="35">
        <f t="shared" si="18"/>
        <v>0</v>
      </c>
      <c r="O277" s="35">
        <f t="shared" si="19"/>
        <v>0</v>
      </c>
      <c r="P277" s="31" t="s">
        <v>53</v>
      </c>
      <c r="Q277" t="s">
        <v>54</v>
      </c>
      <c r="R277" s="9" t="s">
        <v>54</v>
      </c>
      <c r="S277" s="9" t="s">
        <v>877</v>
      </c>
    </row>
    <row r="278" ht="14.65" customHeight="1" spans="1:20">
      <c r="A278" s="31" t="s">
        <v>592</v>
      </c>
      <c r="B278" s="32" t="s">
        <v>18</v>
      </c>
      <c r="C278" s="31" t="s">
        <v>593</v>
      </c>
      <c r="D278" s="31" t="s">
        <v>53</v>
      </c>
      <c r="E278" s="33" t="s">
        <v>594</v>
      </c>
      <c r="F278" s="31" t="s">
        <v>14</v>
      </c>
      <c r="G278" s="34">
        <v>1</v>
      </c>
      <c r="H278" s="35">
        <v>1200</v>
      </c>
      <c r="I278" s="35"/>
      <c r="J278" s="35"/>
      <c r="K278" s="35">
        <f t="shared" si="16"/>
        <v>1</v>
      </c>
      <c r="L278" s="35">
        <f t="shared" si="17"/>
        <v>1200</v>
      </c>
      <c r="M278" s="35">
        <v>1200</v>
      </c>
      <c r="N278" s="35">
        <f t="shared" si="18"/>
        <v>0</v>
      </c>
      <c r="O278" s="35">
        <f t="shared" si="19"/>
        <v>0</v>
      </c>
      <c r="P278" s="31" t="s">
        <v>53</v>
      </c>
      <c r="Q278" t="s">
        <v>883</v>
      </c>
      <c r="R278" s="9" t="s">
        <v>884</v>
      </c>
      <c r="S278" s="9" t="s">
        <v>877</v>
      </c>
      <c r="T278" s="9"/>
    </row>
    <row r="279" ht="14.65" customHeight="1" spans="1:20">
      <c r="A279" s="31" t="s">
        <v>790</v>
      </c>
      <c r="B279" s="32" t="s">
        <v>23</v>
      </c>
      <c r="C279" s="31" t="s">
        <v>791</v>
      </c>
      <c r="D279" s="31" t="s">
        <v>792</v>
      </c>
      <c r="E279" s="33" t="s">
        <v>594</v>
      </c>
      <c r="F279" s="31" t="s">
        <v>14</v>
      </c>
      <c r="G279" s="34">
        <v>1</v>
      </c>
      <c r="H279" s="35">
        <v>500</v>
      </c>
      <c r="I279" s="35"/>
      <c r="J279" s="35"/>
      <c r="K279" s="35">
        <f t="shared" si="16"/>
        <v>1</v>
      </c>
      <c r="L279" s="35">
        <f t="shared" si="17"/>
        <v>500</v>
      </c>
      <c r="M279" s="35">
        <v>500</v>
      </c>
      <c r="N279" s="35">
        <f t="shared" si="18"/>
        <v>0</v>
      </c>
      <c r="O279" s="35">
        <f t="shared" si="19"/>
        <v>0</v>
      </c>
      <c r="P279" s="31" t="s">
        <v>53</v>
      </c>
      <c r="Q279" t="s">
        <v>883</v>
      </c>
      <c r="R279" s="9" t="s">
        <v>884</v>
      </c>
      <c r="S279" s="9" t="s">
        <v>877</v>
      </c>
      <c r="T279" s="9"/>
    </row>
    <row r="280" ht="14.65" customHeight="1" spans="1:20">
      <c r="A280" s="31" t="s">
        <v>793</v>
      </c>
      <c r="B280" s="32" t="s">
        <v>23</v>
      </c>
      <c r="C280" s="31" t="s">
        <v>791</v>
      </c>
      <c r="D280" s="31" t="s">
        <v>792</v>
      </c>
      <c r="E280" s="33" t="s">
        <v>594</v>
      </c>
      <c r="F280" s="31" t="s">
        <v>14</v>
      </c>
      <c r="G280" s="34">
        <v>1</v>
      </c>
      <c r="H280" s="35">
        <v>500</v>
      </c>
      <c r="I280" s="35"/>
      <c r="J280" s="35"/>
      <c r="K280" s="35">
        <f t="shared" si="16"/>
        <v>1</v>
      </c>
      <c r="L280" s="35">
        <f t="shared" si="17"/>
        <v>500</v>
      </c>
      <c r="M280" s="35">
        <v>500</v>
      </c>
      <c r="N280" s="35">
        <f t="shared" si="18"/>
        <v>0</v>
      </c>
      <c r="O280" s="35">
        <f t="shared" si="19"/>
        <v>0</v>
      </c>
      <c r="P280" s="31" t="s">
        <v>53</v>
      </c>
      <c r="Q280" t="s">
        <v>883</v>
      </c>
      <c r="R280" s="9" t="s">
        <v>884</v>
      </c>
      <c r="S280" s="9" t="s">
        <v>877</v>
      </c>
      <c r="T280" s="9"/>
    </row>
    <row r="281" ht="14.65" customHeight="1" spans="1:20">
      <c r="A281" s="31" t="s">
        <v>596</v>
      </c>
      <c r="B281" s="32" t="s">
        <v>18</v>
      </c>
      <c r="C281" s="31" t="s">
        <v>597</v>
      </c>
      <c r="D281" s="31" t="s">
        <v>53</v>
      </c>
      <c r="E281" s="33" t="s">
        <v>594</v>
      </c>
      <c r="F281" s="31" t="s">
        <v>14</v>
      </c>
      <c r="G281" s="34">
        <v>1</v>
      </c>
      <c r="H281" s="35">
        <v>1800</v>
      </c>
      <c r="I281" s="35"/>
      <c r="J281" s="35"/>
      <c r="K281" s="35">
        <f t="shared" si="16"/>
        <v>1</v>
      </c>
      <c r="L281" s="35">
        <f t="shared" si="17"/>
        <v>1800</v>
      </c>
      <c r="M281" s="35">
        <v>1800</v>
      </c>
      <c r="N281" s="35">
        <f t="shared" si="18"/>
        <v>0</v>
      </c>
      <c r="O281" s="35">
        <f t="shared" si="19"/>
        <v>0</v>
      </c>
      <c r="P281" s="31" t="s">
        <v>53</v>
      </c>
      <c r="Q281" t="s">
        <v>883</v>
      </c>
      <c r="R281" s="9" t="s">
        <v>884</v>
      </c>
      <c r="S281" s="9" t="s">
        <v>877</v>
      </c>
      <c r="T281" s="9"/>
    </row>
    <row r="282" ht="14.65" customHeight="1" spans="1:20">
      <c r="A282" s="31" t="s">
        <v>598</v>
      </c>
      <c r="B282" s="32" t="s">
        <v>18</v>
      </c>
      <c r="C282" s="31" t="s">
        <v>599</v>
      </c>
      <c r="D282" s="31" t="s">
        <v>53</v>
      </c>
      <c r="E282" s="33" t="s">
        <v>594</v>
      </c>
      <c r="F282" s="31" t="s">
        <v>14</v>
      </c>
      <c r="G282" s="34">
        <v>1</v>
      </c>
      <c r="H282" s="35">
        <v>1800</v>
      </c>
      <c r="I282" s="35"/>
      <c r="J282" s="35"/>
      <c r="K282" s="35">
        <f t="shared" si="16"/>
        <v>1</v>
      </c>
      <c r="L282" s="35">
        <f t="shared" si="17"/>
        <v>1800</v>
      </c>
      <c r="M282" s="35">
        <v>1800</v>
      </c>
      <c r="N282" s="35">
        <f t="shared" si="18"/>
        <v>0</v>
      </c>
      <c r="O282" s="35">
        <f t="shared" si="19"/>
        <v>0</v>
      </c>
      <c r="P282" s="31" t="s">
        <v>53</v>
      </c>
      <c r="Q282" t="s">
        <v>883</v>
      </c>
      <c r="R282" s="9" t="s">
        <v>884</v>
      </c>
      <c r="S282" s="9" t="s">
        <v>877</v>
      </c>
      <c r="T282" s="9"/>
    </row>
    <row r="283" ht="14.65" customHeight="1" spans="1:20">
      <c r="A283" s="31" t="s">
        <v>600</v>
      </c>
      <c r="B283" s="32" t="s">
        <v>18</v>
      </c>
      <c r="C283" s="31" t="s">
        <v>599</v>
      </c>
      <c r="D283" s="31" t="s">
        <v>53</v>
      </c>
      <c r="E283" s="33" t="s">
        <v>594</v>
      </c>
      <c r="F283" s="31" t="s">
        <v>14</v>
      </c>
      <c r="G283" s="34">
        <v>1</v>
      </c>
      <c r="H283" s="35">
        <v>1800</v>
      </c>
      <c r="I283" s="35"/>
      <c r="J283" s="35"/>
      <c r="K283" s="35">
        <f t="shared" si="16"/>
        <v>1</v>
      </c>
      <c r="L283" s="35">
        <f t="shared" si="17"/>
        <v>1800</v>
      </c>
      <c r="M283" s="35">
        <v>1800</v>
      </c>
      <c r="N283" s="35">
        <f t="shared" si="18"/>
        <v>0</v>
      </c>
      <c r="O283" s="35">
        <f t="shared" si="19"/>
        <v>0</v>
      </c>
      <c r="P283" s="31" t="s">
        <v>53</v>
      </c>
      <c r="Q283" t="s">
        <v>883</v>
      </c>
      <c r="R283" s="9" t="s">
        <v>884</v>
      </c>
      <c r="S283" s="9" t="s">
        <v>877</v>
      </c>
      <c r="T283" s="9"/>
    </row>
    <row r="284" ht="14.65" customHeight="1" spans="1:20">
      <c r="A284" s="31" t="s">
        <v>794</v>
      </c>
      <c r="B284" s="32" t="s">
        <v>23</v>
      </c>
      <c r="C284" s="31" t="s">
        <v>791</v>
      </c>
      <c r="D284" s="31" t="s">
        <v>792</v>
      </c>
      <c r="E284" s="41">
        <v>38232</v>
      </c>
      <c r="F284" s="31" t="s">
        <v>14</v>
      </c>
      <c r="G284" s="34">
        <v>1</v>
      </c>
      <c r="H284" s="35">
        <v>500</v>
      </c>
      <c r="I284" s="35"/>
      <c r="J284" s="35"/>
      <c r="K284" s="35">
        <f t="shared" si="16"/>
        <v>1</v>
      </c>
      <c r="L284" s="35">
        <f t="shared" si="17"/>
        <v>500</v>
      </c>
      <c r="M284" s="35">
        <v>500</v>
      </c>
      <c r="N284" s="35">
        <f t="shared" si="18"/>
        <v>0</v>
      </c>
      <c r="O284" s="35">
        <f t="shared" si="19"/>
        <v>0</v>
      </c>
      <c r="P284" s="31" t="s">
        <v>53</v>
      </c>
      <c r="Q284" t="s">
        <v>883</v>
      </c>
      <c r="R284" s="9" t="s">
        <v>595</v>
      </c>
      <c r="S284" s="9" t="s">
        <v>877</v>
      </c>
      <c r="T284" s="9"/>
    </row>
    <row r="285" ht="14.65" customHeight="1" spans="1:20">
      <c r="A285" s="31" t="s">
        <v>795</v>
      </c>
      <c r="B285" s="32" t="s">
        <v>23</v>
      </c>
      <c r="C285" s="31" t="s">
        <v>791</v>
      </c>
      <c r="D285" s="31" t="s">
        <v>792</v>
      </c>
      <c r="E285" s="33" t="s">
        <v>594</v>
      </c>
      <c r="F285" s="31" t="s">
        <v>14</v>
      </c>
      <c r="G285" s="34">
        <v>1</v>
      </c>
      <c r="H285" s="35">
        <v>500</v>
      </c>
      <c r="I285" s="35"/>
      <c r="J285" s="35"/>
      <c r="K285" s="35">
        <f t="shared" si="16"/>
        <v>1</v>
      </c>
      <c r="L285" s="35">
        <f t="shared" si="17"/>
        <v>500</v>
      </c>
      <c r="M285" s="35">
        <v>500</v>
      </c>
      <c r="N285" s="35">
        <f t="shared" si="18"/>
        <v>0</v>
      </c>
      <c r="O285" s="35">
        <f t="shared" si="19"/>
        <v>0</v>
      </c>
      <c r="P285" s="31" t="s">
        <v>53</v>
      </c>
      <c r="Q285" t="s">
        <v>883</v>
      </c>
      <c r="R285" s="9" t="s">
        <v>884</v>
      </c>
      <c r="S285" s="9" t="s">
        <v>877</v>
      </c>
      <c r="T285" s="9"/>
    </row>
    <row r="286" ht="14.65" customHeight="1" spans="1:20">
      <c r="A286" s="31" t="s">
        <v>601</v>
      </c>
      <c r="B286" s="32" t="s">
        <v>18</v>
      </c>
      <c r="C286" s="31" t="s">
        <v>602</v>
      </c>
      <c r="D286" s="31" t="s">
        <v>603</v>
      </c>
      <c r="E286" s="41">
        <v>38232</v>
      </c>
      <c r="F286" s="31" t="s">
        <v>14</v>
      </c>
      <c r="G286" s="34">
        <v>1</v>
      </c>
      <c r="H286" s="35">
        <v>2400</v>
      </c>
      <c r="I286" s="35"/>
      <c r="J286" s="35"/>
      <c r="K286" s="35">
        <f t="shared" ref="K286:K337" si="20">G286+I286</f>
        <v>1</v>
      </c>
      <c r="L286" s="35">
        <f t="shared" ref="L286:L337" si="21">H286+J286</f>
        <v>2400</v>
      </c>
      <c r="M286" s="35">
        <v>2400</v>
      </c>
      <c r="N286" s="35">
        <f t="shared" ref="N286:N337" si="22">H286-M286</f>
        <v>0</v>
      </c>
      <c r="O286" s="35">
        <f t="shared" ref="O286:O337" si="23">N286</f>
        <v>0</v>
      </c>
      <c r="P286" s="31" t="s">
        <v>53</v>
      </c>
      <c r="Q286" t="s">
        <v>883</v>
      </c>
      <c r="R286" s="9" t="s">
        <v>884</v>
      </c>
      <c r="S286" s="9" t="s">
        <v>877</v>
      </c>
      <c r="T286" s="9"/>
    </row>
    <row r="287" ht="14.65" customHeight="1" spans="1:20">
      <c r="A287" s="31" t="s">
        <v>604</v>
      </c>
      <c r="B287" s="32" t="s">
        <v>18</v>
      </c>
      <c r="C287" s="31" t="s">
        <v>602</v>
      </c>
      <c r="D287" s="31" t="s">
        <v>53</v>
      </c>
      <c r="E287" s="33" t="s">
        <v>594</v>
      </c>
      <c r="F287" s="31" t="s">
        <v>14</v>
      </c>
      <c r="G287" s="34">
        <v>1</v>
      </c>
      <c r="H287" s="35">
        <v>2400</v>
      </c>
      <c r="I287" s="35"/>
      <c r="J287" s="35"/>
      <c r="K287" s="35">
        <f t="shared" si="20"/>
        <v>1</v>
      </c>
      <c r="L287" s="35">
        <f t="shared" si="21"/>
        <v>2400</v>
      </c>
      <c r="M287" s="35">
        <v>2400</v>
      </c>
      <c r="N287" s="35">
        <f t="shared" si="22"/>
        <v>0</v>
      </c>
      <c r="O287" s="35">
        <f t="shared" si="23"/>
        <v>0</v>
      </c>
      <c r="P287" s="31" t="s">
        <v>53</v>
      </c>
      <c r="Q287" t="s">
        <v>883</v>
      </c>
      <c r="R287" s="9" t="s">
        <v>884</v>
      </c>
      <c r="S287" s="9" t="s">
        <v>877</v>
      </c>
      <c r="T287" s="9"/>
    </row>
    <row r="288" ht="14.65" customHeight="1" spans="1:20">
      <c r="A288" s="31" t="s">
        <v>796</v>
      </c>
      <c r="B288" s="32" t="s">
        <v>23</v>
      </c>
      <c r="C288" s="31" t="s">
        <v>791</v>
      </c>
      <c r="D288" s="31" t="s">
        <v>792</v>
      </c>
      <c r="E288" s="33" t="s">
        <v>594</v>
      </c>
      <c r="F288" s="31" t="s">
        <v>14</v>
      </c>
      <c r="G288" s="34">
        <v>1</v>
      </c>
      <c r="H288" s="35">
        <v>500</v>
      </c>
      <c r="I288" s="35"/>
      <c r="J288" s="35"/>
      <c r="K288" s="35">
        <f t="shared" si="20"/>
        <v>1</v>
      </c>
      <c r="L288" s="35">
        <f t="shared" si="21"/>
        <v>500</v>
      </c>
      <c r="M288" s="35">
        <v>500</v>
      </c>
      <c r="N288" s="35">
        <f t="shared" si="22"/>
        <v>0</v>
      </c>
      <c r="O288" s="35">
        <f t="shared" si="23"/>
        <v>0</v>
      </c>
      <c r="P288" s="31" t="s">
        <v>53</v>
      </c>
      <c r="Q288" t="s">
        <v>883</v>
      </c>
      <c r="R288" s="9" t="s">
        <v>884</v>
      </c>
      <c r="S288" s="9" t="s">
        <v>877</v>
      </c>
      <c r="T288" s="9"/>
    </row>
    <row r="289" ht="14.65" customHeight="1" spans="1:20">
      <c r="A289" s="31" t="s">
        <v>797</v>
      </c>
      <c r="B289" s="32" t="s">
        <v>23</v>
      </c>
      <c r="C289" s="31" t="s">
        <v>791</v>
      </c>
      <c r="D289" s="31" t="s">
        <v>792</v>
      </c>
      <c r="E289" s="33" t="s">
        <v>594</v>
      </c>
      <c r="F289" s="31" t="s">
        <v>14</v>
      </c>
      <c r="G289" s="34">
        <v>1</v>
      </c>
      <c r="H289" s="35">
        <v>500</v>
      </c>
      <c r="I289" s="35"/>
      <c r="J289" s="35"/>
      <c r="K289" s="35">
        <f t="shared" si="20"/>
        <v>1</v>
      </c>
      <c r="L289" s="35">
        <f t="shared" si="21"/>
        <v>500</v>
      </c>
      <c r="M289" s="35">
        <v>500</v>
      </c>
      <c r="N289" s="35">
        <f t="shared" si="22"/>
        <v>0</v>
      </c>
      <c r="O289" s="35">
        <f t="shared" si="23"/>
        <v>0</v>
      </c>
      <c r="P289" s="31" t="s">
        <v>53</v>
      </c>
      <c r="Q289" t="s">
        <v>883</v>
      </c>
      <c r="R289" s="9" t="s">
        <v>884</v>
      </c>
      <c r="S289" s="9" t="s">
        <v>877</v>
      </c>
      <c r="T289" s="9"/>
    </row>
    <row r="290" ht="14.65" customHeight="1" spans="1:20">
      <c r="A290" s="31" t="s">
        <v>605</v>
      </c>
      <c r="B290" s="32" t="s">
        <v>18</v>
      </c>
      <c r="C290" s="31" t="s">
        <v>606</v>
      </c>
      <c r="D290" s="31" t="s">
        <v>607</v>
      </c>
      <c r="E290" s="33" t="s">
        <v>594</v>
      </c>
      <c r="F290" s="31" t="s">
        <v>14</v>
      </c>
      <c r="G290" s="34">
        <v>1</v>
      </c>
      <c r="H290" s="35">
        <v>700</v>
      </c>
      <c r="I290" s="35"/>
      <c r="J290" s="35"/>
      <c r="K290" s="35">
        <f t="shared" si="20"/>
        <v>1</v>
      </c>
      <c r="L290" s="35">
        <f t="shared" si="21"/>
        <v>700</v>
      </c>
      <c r="M290" s="35">
        <v>700</v>
      </c>
      <c r="N290" s="35">
        <f t="shared" si="22"/>
        <v>0</v>
      </c>
      <c r="O290" s="35">
        <f t="shared" si="23"/>
        <v>0</v>
      </c>
      <c r="P290" s="31" t="s">
        <v>53</v>
      </c>
      <c r="Q290" t="s">
        <v>883</v>
      </c>
      <c r="R290" s="9" t="s">
        <v>884</v>
      </c>
      <c r="S290" s="9" t="s">
        <v>877</v>
      </c>
      <c r="T290" s="9"/>
    </row>
    <row r="291" ht="14.65" customHeight="1" spans="1:20">
      <c r="A291" s="31" t="s">
        <v>798</v>
      </c>
      <c r="B291" s="32" t="s">
        <v>23</v>
      </c>
      <c r="C291" s="31" t="s">
        <v>791</v>
      </c>
      <c r="D291" s="31" t="s">
        <v>792</v>
      </c>
      <c r="E291" s="33" t="s">
        <v>594</v>
      </c>
      <c r="F291" s="31" t="s">
        <v>14</v>
      </c>
      <c r="G291" s="34">
        <v>1</v>
      </c>
      <c r="H291" s="35">
        <v>500</v>
      </c>
      <c r="I291" s="35"/>
      <c r="J291" s="35"/>
      <c r="K291" s="35">
        <f t="shared" si="20"/>
        <v>1</v>
      </c>
      <c r="L291" s="35">
        <f t="shared" si="21"/>
        <v>500</v>
      </c>
      <c r="M291" s="35">
        <v>500</v>
      </c>
      <c r="N291" s="35">
        <f t="shared" si="22"/>
        <v>0</v>
      </c>
      <c r="O291" s="35">
        <f t="shared" si="23"/>
        <v>0</v>
      </c>
      <c r="P291" s="31" t="s">
        <v>53</v>
      </c>
      <c r="Q291" t="s">
        <v>883</v>
      </c>
      <c r="R291" s="9" t="s">
        <v>884</v>
      </c>
      <c r="S291" s="9" t="s">
        <v>877</v>
      </c>
      <c r="T291" s="9"/>
    </row>
    <row r="292" ht="14.65" customHeight="1" spans="1:20">
      <c r="A292" s="31" t="s">
        <v>799</v>
      </c>
      <c r="B292" s="32" t="s">
        <v>23</v>
      </c>
      <c r="C292" s="31" t="s">
        <v>791</v>
      </c>
      <c r="D292" s="31" t="s">
        <v>792</v>
      </c>
      <c r="E292" s="33" t="s">
        <v>594</v>
      </c>
      <c r="F292" s="31" t="s">
        <v>14</v>
      </c>
      <c r="G292" s="34">
        <v>1</v>
      </c>
      <c r="H292" s="35">
        <v>500</v>
      </c>
      <c r="I292" s="35"/>
      <c r="J292" s="35"/>
      <c r="K292" s="35">
        <f t="shared" si="20"/>
        <v>1</v>
      </c>
      <c r="L292" s="35">
        <f t="shared" si="21"/>
        <v>500</v>
      </c>
      <c r="M292" s="35">
        <v>500</v>
      </c>
      <c r="N292" s="35">
        <f t="shared" si="22"/>
        <v>0</v>
      </c>
      <c r="O292" s="35">
        <f t="shared" si="23"/>
        <v>0</v>
      </c>
      <c r="P292" s="31" t="s">
        <v>53</v>
      </c>
      <c r="Q292" t="s">
        <v>883</v>
      </c>
      <c r="R292" s="9" t="s">
        <v>884</v>
      </c>
      <c r="S292" s="9" t="s">
        <v>877</v>
      </c>
      <c r="T292" s="9"/>
    </row>
    <row r="293" ht="14.65" customHeight="1" spans="1:20">
      <c r="A293" s="31" t="s">
        <v>608</v>
      </c>
      <c r="B293" s="32" t="s">
        <v>18</v>
      </c>
      <c r="C293" s="31" t="s">
        <v>609</v>
      </c>
      <c r="D293" s="31" t="s">
        <v>610</v>
      </c>
      <c r="E293" s="33" t="s">
        <v>594</v>
      </c>
      <c r="F293" s="31" t="s">
        <v>14</v>
      </c>
      <c r="G293" s="34">
        <v>1</v>
      </c>
      <c r="H293" s="35">
        <v>2400</v>
      </c>
      <c r="I293" s="35"/>
      <c r="J293" s="35"/>
      <c r="K293" s="35">
        <f t="shared" si="20"/>
        <v>1</v>
      </c>
      <c r="L293" s="35">
        <f t="shared" si="21"/>
        <v>2400</v>
      </c>
      <c r="M293" s="35">
        <v>2400</v>
      </c>
      <c r="N293" s="35">
        <f t="shared" si="22"/>
        <v>0</v>
      </c>
      <c r="O293" s="35">
        <f t="shared" si="23"/>
        <v>0</v>
      </c>
      <c r="P293" s="31" t="s">
        <v>53</v>
      </c>
      <c r="Q293" t="s">
        <v>883</v>
      </c>
      <c r="R293" s="9" t="s">
        <v>884</v>
      </c>
      <c r="S293" s="9" t="s">
        <v>877</v>
      </c>
      <c r="T293" s="9"/>
    </row>
    <row r="294" ht="14.65" customHeight="1" spans="1:20">
      <c r="A294" s="31" t="s">
        <v>611</v>
      </c>
      <c r="B294" s="32" t="s">
        <v>18</v>
      </c>
      <c r="C294" s="31" t="s">
        <v>593</v>
      </c>
      <c r="D294" s="31" t="s">
        <v>53</v>
      </c>
      <c r="E294" s="33" t="s">
        <v>594</v>
      </c>
      <c r="F294" s="31" t="s">
        <v>14</v>
      </c>
      <c r="G294" s="34">
        <v>1</v>
      </c>
      <c r="H294" s="35">
        <v>1200</v>
      </c>
      <c r="I294" s="35"/>
      <c r="J294" s="35"/>
      <c r="K294" s="35">
        <f t="shared" si="20"/>
        <v>1</v>
      </c>
      <c r="L294" s="35">
        <f t="shared" si="21"/>
        <v>1200</v>
      </c>
      <c r="M294" s="35">
        <v>1200</v>
      </c>
      <c r="N294" s="35">
        <f t="shared" si="22"/>
        <v>0</v>
      </c>
      <c r="O294" s="35">
        <f t="shared" si="23"/>
        <v>0</v>
      </c>
      <c r="P294" s="31" t="s">
        <v>53</v>
      </c>
      <c r="Q294" t="s">
        <v>883</v>
      </c>
      <c r="R294" s="9" t="s">
        <v>884</v>
      </c>
      <c r="S294" s="9" t="s">
        <v>877</v>
      </c>
      <c r="T294" s="9"/>
    </row>
    <row r="295" ht="14.65" customHeight="1" spans="1:20">
      <c r="A295" s="31" t="s">
        <v>827</v>
      </c>
      <c r="B295" s="32" t="s">
        <v>18</v>
      </c>
      <c r="C295" s="31" t="s">
        <v>828</v>
      </c>
      <c r="D295" s="31" t="s">
        <v>829</v>
      </c>
      <c r="E295" s="33" t="s">
        <v>830</v>
      </c>
      <c r="F295" s="31" t="s">
        <v>15</v>
      </c>
      <c r="G295" s="34">
        <v>1</v>
      </c>
      <c r="H295" s="35">
        <v>2000</v>
      </c>
      <c r="I295" s="35"/>
      <c r="J295" s="35"/>
      <c r="K295" s="35">
        <f t="shared" si="20"/>
        <v>1</v>
      </c>
      <c r="L295" s="35">
        <f t="shared" si="21"/>
        <v>2000</v>
      </c>
      <c r="M295" s="35">
        <v>2000</v>
      </c>
      <c r="N295" s="35">
        <f t="shared" si="22"/>
        <v>0</v>
      </c>
      <c r="O295" s="35">
        <f t="shared" si="23"/>
        <v>0</v>
      </c>
      <c r="P295" s="31" t="s">
        <v>53</v>
      </c>
      <c r="Q295" t="s">
        <v>885</v>
      </c>
      <c r="R295" t="s">
        <v>878</v>
      </c>
      <c r="S295" s="9" t="s">
        <v>879</v>
      </c>
      <c r="T295" s="9" t="s">
        <v>861</v>
      </c>
    </row>
    <row r="296" ht="14.65" customHeight="1" spans="1:19">
      <c r="A296" s="31" t="s">
        <v>731</v>
      </c>
      <c r="B296" s="32" t="s">
        <v>23</v>
      </c>
      <c r="C296" s="31" t="s">
        <v>732</v>
      </c>
      <c r="D296" s="31" t="s">
        <v>733</v>
      </c>
      <c r="E296" s="33" t="s">
        <v>734</v>
      </c>
      <c r="F296" s="31" t="s">
        <v>14</v>
      </c>
      <c r="G296" s="34">
        <v>1</v>
      </c>
      <c r="H296" s="35">
        <v>2370</v>
      </c>
      <c r="I296" s="35"/>
      <c r="J296" s="35"/>
      <c r="K296" s="35">
        <f t="shared" si="20"/>
        <v>1</v>
      </c>
      <c r="L296" s="35">
        <f t="shared" si="21"/>
        <v>2370</v>
      </c>
      <c r="M296" s="35">
        <v>2370</v>
      </c>
      <c r="N296" s="35">
        <f t="shared" si="22"/>
        <v>0</v>
      </c>
      <c r="O296" s="35">
        <f t="shared" si="23"/>
        <v>0</v>
      </c>
      <c r="P296" s="31" t="s">
        <v>53</v>
      </c>
      <c r="Q296" t="s">
        <v>54</v>
      </c>
      <c r="R296" t="s">
        <v>54</v>
      </c>
      <c r="S296" s="9" t="s">
        <v>877</v>
      </c>
    </row>
    <row r="297" ht="14.65" customHeight="1" spans="1:19">
      <c r="A297" s="31" t="s">
        <v>735</v>
      </c>
      <c r="B297" s="32" t="s">
        <v>23</v>
      </c>
      <c r="C297" s="31" t="s">
        <v>736</v>
      </c>
      <c r="D297" s="31" t="s">
        <v>737</v>
      </c>
      <c r="E297" s="33" t="s">
        <v>738</v>
      </c>
      <c r="F297" s="31" t="s">
        <v>14</v>
      </c>
      <c r="G297" s="34">
        <v>1</v>
      </c>
      <c r="H297" s="35">
        <v>2050</v>
      </c>
      <c r="I297" s="35"/>
      <c r="J297" s="35"/>
      <c r="K297" s="35">
        <f t="shared" si="20"/>
        <v>1</v>
      </c>
      <c r="L297" s="35">
        <f t="shared" si="21"/>
        <v>2050</v>
      </c>
      <c r="M297" s="35">
        <v>2050</v>
      </c>
      <c r="N297" s="35">
        <f t="shared" si="22"/>
        <v>0</v>
      </c>
      <c r="O297" s="35">
        <f t="shared" si="23"/>
        <v>0</v>
      </c>
      <c r="P297" s="31" t="s">
        <v>53</v>
      </c>
      <c r="Q297" t="s">
        <v>54</v>
      </c>
      <c r="R297" t="s">
        <v>54</v>
      </c>
      <c r="S297" s="9" t="s">
        <v>877</v>
      </c>
    </row>
    <row r="298" ht="14.65" customHeight="1" spans="1:19">
      <c r="A298" s="31" t="s">
        <v>105</v>
      </c>
      <c r="B298" s="32" t="s">
        <v>13</v>
      </c>
      <c r="C298" s="31" t="s">
        <v>106</v>
      </c>
      <c r="D298" s="31" t="s">
        <v>107</v>
      </c>
      <c r="E298" s="33" t="s">
        <v>108</v>
      </c>
      <c r="F298" s="31" t="s">
        <v>14</v>
      </c>
      <c r="G298" s="34">
        <v>1</v>
      </c>
      <c r="H298" s="35">
        <v>1200</v>
      </c>
      <c r="I298" s="35"/>
      <c r="J298" s="35"/>
      <c r="K298" s="35">
        <f t="shared" si="20"/>
        <v>1</v>
      </c>
      <c r="L298" s="35">
        <f t="shared" si="21"/>
        <v>1200</v>
      </c>
      <c r="M298" s="35">
        <v>1200</v>
      </c>
      <c r="N298" s="35">
        <f t="shared" si="22"/>
        <v>0</v>
      </c>
      <c r="O298" s="35">
        <f t="shared" si="23"/>
        <v>0</v>
      </c>
      <c r="P298" s="31" t="s">
        <v>53</v>
      </c>
      <c r="Q298" t="s">
        <v>54</v>
      </c>
      <c r="R298" t="s">
        <v>54</v>
      </c>
      <c r="S298" s="9" t="s">
        <v>877</v>
      </c>
    </row>
    <row r="299" ht="14.65" customHeight="1" spans="1:20">
      <c r="A299" s="31" t="s">
        <v>838</v>
      </c>
      <c r="B299" s="32" t="s">
        <v>23</v>
      </c>
      <c r="C299" s="31" t="s">
        <v>839</v>
      </c>
      <c r="D299" s="31" t="s">
        <v>840</v>
      </c>
      <c r="E299" s="33" t="s">
        <v>111</v>
      </c>
      <c r="F299" s="31" t="s">
        <v>15</v>
      </c>
      <c r="G299" s="34">
        <v>1</v>
      </c>
      <c r="H299" s="35">
        <v>2260</v>
      </c>
      <c r="I299" s="35"/>
      <c r="J299" s="35"/>
      <c r="K299" s="35">
        <f t="shared" si="20"/>
        <v>1</v>
      </c>
      <c r="L299" s="35">
        <f t="shared" si="21"/>
        <v>2260</v>
      </c>
      <c r="M299" s="35">
        <v>2260</v>
      </c>
      <c r="N299" s="35">
        <f t="shared" si="22"/>
        <v>0</v>
      </c>
      <c r="O299" s="35">
        <f t="shared" si="23"/>
        <v>0</v>
      </c>
      <c r="P299" s="31" t="s">
        <v>53</v>
      </c>
      <c r="Q299" t="s">
        <v>885</v>
      </c>
      <c r="R299" t="s">
        <v>878</v>
      </c>
      <c r="S299" s="9" t="s">
        <v>879</v>
      </c>
      <c r="T299" s="9" t="s">
        <v>861</v>
      </c>
    </row>
    <row r="300" ht="14.65" customHeight="1" spans="1:20">
      <c r="A300" s="31" t="s">
        <v>841</v>
      </c>
      <c r="B300" s="32" t="s">
        <v>23</v>
      </c>
      <c r="C300" s="31" t="s">
        <v>842</v>
      </c>
      <c r="D300" s="31" t="s">
        <v>843</v>
      </c>
      <c r="E300" s="33" t="s">
        <v>111</v>
      </c>
      <c r="F300" s="31" t="s">
        <v>15</v>
      </c>
      <c r="G300" s="34">
        <v>1</v>
      </c>
      <c r="H300" s="35">
        <v>6700</v>
      </c>
      <c r="I300" s="35"/>
      <c r="J300" s="35"/>
      <c r="K300" s="35">
        <f t="shared" si="20"/>
        <v>1</v>
      </c>
      <c r="L300" s="35">
        <f t="shared" si="21"/>
        <v>6700</v>
      </c>
      <c r="M300" s="35">
        <v>6700</v>
      </c>
      <c r="N300" s="35">
        <f t="shared" si="22"/>
        <v>0</v>
      </c>
      <c r="O300" s="35">
        <f t="shared" si="23"/>
        <v>0</v>
      </c>
      <c r="P300" s="31" t="s">
        <v>53</v>
      </c>
      <c r="Q300" t="s">
        <v>885</v>
      </c>
      <c r="R300" t="s">
        <v>878</v>
      </c>
      <c r="S300" s="9" t="s">
        <v>879</v>
      </c>
      <c r="T300" s="9" t="s">
        <v>861</v>
      </c>
    </row>
    <row r="301" ht="14.65" customHeight="1" spans="1:20">
      <c r="A301" s="31" t="s">
        <v>844</v>
      </c>
      <c r="B301" s="32" t="s">
        <v>23</v>
      </c>
      <c r="C301" s="31" t="s">
        <v>845</v>
      </c>
      <c r="D301" s="31" t="s">
        <v>514</v>
      </c>
      <c r="E301" s="33" t="s">
        <v>111</v>
      </c>
      <c r="F301" s="31" t="s">
        <v>15</v>
      </c>
      <c r="G301" s="34">
        <v>1</v>
      </c>
      <c r="H301" s="35">
        <v>9500</v>
      </c>
      <c r="I301" s="35"/>
      <c r="J301" s="35"/>
      <c r="K301" s="35">
        <f t="shared" si="20"/>
        <v>1</v>
      </c>
      <c r="L301" s="35">
        <f t="shared" si="21"/>
        <v>9500</v>
      </c>
      <c r="M301" s="35">
        <v>9500</v>
      </c>
      <c r="N301" s="35">
        <f t="shared" si="22"/>
        <v>0</v>
      </c>
      <c r="O301" s="35">
        <f t="shared" si="23"/>
        <v>0</v>
      </c>
      <c r="P301" s="31" t="s">
        <v>53</v>
      </c>
      <c r="Q301" t="s">
        <v>885</v>
      </c>
      <c r="R301" t="s">
        <v>878</v>
      </c>
      <c r="S301" s="9" t="s">
        <v>879</v>
      </c>
      <c r="T301" s="9" t="s">
        <v>861</v>
      </c>
    </row>
    <row r="302" ht="14.65" customHeight="1" spans="1:20">
      <c r="A302" s="31" t="s">
        <v>846</v>
      </c>
      <c r="B302" s="32" t="s">
        <v>23</v>
      </c>
      <c r="C302" s="31" t="s">
        <v>847</v>
      </c>
      <c r="D302" s="31" t="s">
        <v>514</v>
      </c>
      <c r="E302" s="33" t="s">
        <v>111</v>
      </c>
      <c r="F302" s="31" t="s">
        <v>15</v>
      </c>
      <c r="G302" s="34">
        <v>1</v>
      </c>
      <c r="H302" s="35">
        <v>2700</v>
      </c>
      <c r="I302" s="35"/>
      <c r="J302" s="35"/>
      <c r="K302" s="35">
        <f t="shared" si="20"/>
        <v>1</v>
      </c>
      <c r="L302" s="35">
        <f t="shared" si="21"/>
        <v>2700</v>
      </c>
      <c r="M302" s="35">
        <v>2700</v>
      </c>
      <c r="N302" s="35">
        <f t="shared" si="22"/>
        <v>0</v>
      </c>
      <c r="O302" s="35">
        <f t="shared" si="23"/>
        <v>0</v>
      </c>
      <c r="P302" s="31" t="s">
        <v>516</v>
      </c>
      <c r="Q302" t="s">
        <v>885</v>
      </c>
      <c r="R302" t="s">
        <v>878</v>
      </c>
      <c r="S302" s="9" t="s">
        <v>879</v>
      </c>
      <c r="T302" s="9" t="s">
        <v>861</v>
      </c>
    </row>
    <row r="303" s="29" customFormat="1" ht="14.65" customHeight="1" spans="1:20">
      <c r="A303" s="36" t="s">
        <v>848</v>
      </c>
      <c r="B303" s="37" t="s">
        <v>23</v>
      </c>
      <c r="C303" s="36" t="s">
        <v>849</v>
      </c>
      <c r="D303" s="36" t="s">
        <v>836</v>
      </c>
      <c r="E303" s="38" t="s">
        <v>111</v>
      </c>
      <c r="F303" s="31" t="s">
        <v>15</v>
      </c>
      <c r="G303" s="39">
        <v>1</v>
      </c>
      <c r="H303" s="40">
        <v>6400</v>
      </c>
      <c r="I303" s="40">
        <v>1</v>
      </c>
      <c r="J303" s="40"/>
      <c r="K303" s="35">
        <f t="shared" si="20"/>
        <v>2</v>
      </c>
      <c r="L303" s="35">
        <f t="shared" si="21"/>
        <v>6400</v>
      </c>
      <c r="M303" s="40">
        <v>6400</v>
      </c>
      <c r="N303" s="35">
        <f t="shared" si="22"/>
        <v>0</v>
      </c>
      <c r="O303" s="35">
        <f t="shared" si="23"/>
        <v>0</v>
      </c>
      <c r="P303" s="36" t="s">
        <v>837</v>
      </c>
      <c r="Q303" s="29" t="s">
        <v>885</v>
      </c>
      <c r="R303" t="s">
        <v>878</v>
      </c>
      <c r="S303" s="9" t="s">
        <v>879</v>
      </c>
      <c r="T303" s="9" t="s">
        <v>861</v>
      </c>
    </row>
    <row r="304" ht="14.65" customHeight="1" spans="1:20">
      <c r="A304" s="31" t="s">
        <v>850</v>
      </c>
      <c r="B304" s="32" t="s">
        <v>23</v>
      </c>
      <c r="C304" s="31" t="s">
        <v>851</v>
      </c>
      <c r="D304" s="31" t="s">
        <v>852</v>
      </c>
      <c r="E304" s="33" t="s">
        <v>111</v>
      </c>
      <c r="F304" s="31" t="s">
        <v>15</v>
      </c>
      <c r="G304" s="34">
        <v>1</v>
      </c>
      <c r="H304" s="35">
        <v>2600</v>
      </c>
      <c r="I304" s="35"/>
      <c r="J304" s="35"/>
      <c r="K304" s="35">
        <f t="shared" si="20"/>
        <v>1</v>
      </c>
      <c r="L304" s="35">
        <f t="shared" si="21"/>
        <v>2600</v>
      </c>
      <c r="M304" s="35">
        <v>2600</v>
      </c>
      <c r="N304" s="35">
        <f t="shared" si="22"/>
        <v>0</v>
      </c>
      <c r="O304" s="35">
        <f t="shared" si="23"/>
        <v>0</v>
      </c>
      <c r="P304" s="31" t="s">
        <v>53</v>
      </c>
      <c r="Q304" t="s">
        <v>885</v>
      </c>
      <c r="R304" t="s">
        <v>878</v>
      </c>
      <c r="S304" s="9" t="s">
        <v>879</v>
      </c>
      <c r="T304" s="9" t="s">
        <v>861</v>
      </c>
    </row>
    <row r="305" s="29" customFormat="1" ht="14.65" customHeight="1" spans="1:20">
      <c r="A305" s="36" t="s">
        <v>853</v>
      </c>
      <c r="B305" s="37" t="s">
        <v>23</v>
      </c>
      <c r="C305" s="36" t="s">
        <v>854</v>
      </c>
      <c r="D305" s="36" t="s">
        <v>855</v>
      </c>
      <c r="E305" s="38" t="s">
        <v>111</v>
      </c>
      <c r="F305" s="31" t="s">
        <v>15</v>
      </c>
      <c r="G305" s="39">
        <v>1</v>
      </c>
      <c r="H305" s="40">
        <v>17200</v>
      </c>
      <c r="I305" s="40">
        <v>3</v>
      </c>
      <c r="J305" s="40"/>
      <c r="K305" s="35">
        <f t="shared" si="20"/>
        <v>4</v>
      </c>
      <c r="L305" s="35">
        <f t="shared" si="21"/>
        <v>17200</v>
      </c>
      <c r="M305" s="40">
        <v>17200</v>
      </c>
      <c r="N305" s="35">
        <f t="shared" si="22"/>
        <v>0</v>
      </c>
      <c r="O305" s="35">
        <f t="shared" si="23"/>
        <v>0</v>
      </c>
      <c r="P305" s="36" t="s">
        <v>856</v>
      </c>
      <c r="Q305" s="29" t="s">
        <v>885</v>
      </c>
      <c r="R305" t="s">
        <v>878</v>
      </c>
      <c r="S305" s="9" t="s">
        <v>879</v>
      </c>
      <c r="T305" s="9" t="s">
        <v>861</v>
      </c>
    </row>
    <row r="306" ht="14.65" customHeight="1" spans="1:20">
      <c r="A306" s="31" t="s">
        <v>806</v>
      </c>
      <c r="B306" s="32" t="s">
        <v>13</v>
      </c>
      <c r="C306" s="31" t="s">
        <v>807</v>
      </c>
      <c r="D306" s="31" t="s">
        <v>53</v>
      </c>
      <c r="E306" s="33" t="s">
        <v>111</v>
      </c>
      <c r="F306" s="31" t="s">
        <v>15</v>
      </c>
      <c r="G306" s="34">
        <v>1</v>
      </c>
      <c r="H306" s="35">
        <v>2800</v>
      </c>
      <c r="I306" s="35"/>
      <c r="J306" s="35"/>
      <c r="K306" s="35">
        <f t="shared" si="20"/>
        <v>1</v>
      </c>
      <c r="L306" s="35">
        <f t="shared" si="21"/>
        <v>2800</v>
      </c>
      <c r="M306" s="35">
        <v>2800</v>
      </c>
      <c r="N306" s="35">
        <f t="shared" si="22"/>
        <v>0</v>
      </c>
      <c r="O306" s="35">
        <f t="shared" si="23"/>
        <v>0</v>
      </c>
      <c r="P306" s="31" t="s">
        <v>53</v>
      </c>
      <c r="Q306" t="s">
        <v>885</v>
      </c>
      <c r="R306" t="s">
        <v>878</v>
      </c>
      <c r="S306" s="9" t="s">
        <v>879</v>
      </c>
      <c r="T306" s="9" t="s">
        <v>861</v>
      </c>
    </row>
    <row r="307" ht="14.65" customHeight="1" spans="1:19">
      <c r="A307" s="31" t="s">
        <v>109</v>
      </c>
      <c r="B307" s="32" t="s">
        <v>13</v>
      </c>
      <c r="C307" s="31" t="s">
        <v>110</v>
      </c>
      <c r="D307" s="31" t="s">
        <v>107</v>
      </c>
      <c r="E307" s="33" t="s">
        <v>111</v>
      </c>
      <c r="F307" s="31" t="s">
        <v>14</v>
      </c>
      <c r="G307" s="34">
        <v>1</v>
      </c>
      <c r="H307" s="35">
        <v>700</v>
      </c>
      <c r="I307" s="35"/>
      <c r="J307" s="35"/>
      <c r="K307" s="35">
        <f t="shared" si="20"/>
        <v>1</v>
      </c>
      <c r="L307" s="35">
        <f t="shared" si="21"/>
        <v>700</v>
      </c>
      <c r="M307" s="35">
        <v>700</v>
      </c>
      <c r="N307" s="35">
        <f t="shared" si="22"/>
        <v>0</v>
      </c>
      <c r="O307" s="35">
        <f t="shared" si="23"/>
        <v>0</v>
      </c>
      <c r="P307" s="31" t="s">
        <v>53</v>
      </c>
      <c r="Q307" t="s">
        <v>54</v>
      </c>
      <c r="R307" t="s">
        <v>54</v>
      </c>
      <c r="S307" s="9" t="s">
        <v>877</v>
      </c>
    </row>
    <row r="308" ht="14.65" customHeight="1" spans="1:19">
      <c r="A308" s="31" t="s">
        <v>525</v>
      </c>
      <c r="B308" s="32" t="s">
        <v>18</v>
      </c>
      <c r="C308" s="31" t="s">
        <v>526</v>
      </c>
      <c r="D308" s="31" t="s">
        <v>527</v>
      </c>
      <c r="E308" s="33" t="s">
        <v>528</v>
      </c>
      <c r="F308" s="31" t="s">
        <v>14</v>
      </c>
      <c r="G308" s="34">
        <v>1</v>
      </c>
      <c r="H308" s="35">
        <v>2100</v>
      </c>
      <c r="I308" s="35"/>
      <c r="J308" s="35"/>
      <c r="K308" s="35">
        <f t="shared" si="20"/>
        <v>1</v>
      </c>
      <c r="L308" s="35">
        <f t="shared" si="21"/>
        <v>2100</v>
      </c>
      <c r="M308" s="35">
        <v>2100</v>
      </c>
      <c r="N308" s="35">
        <f t="shared" si="22"/>
        <v>0</v>
      </c>
      <c r="O308" s="35">
        <f t="shared" si="23"/>
        <v>0</v>
      </c>
      <c r="P308" s="31" t="s">
        <v>53</v>
      </c>
      <c r="Q308" t="s">
        <v>54</v>
      </c>
      <c r="R308" t="s">
        <v>54</v>
      </c>
      <c r="S308" s="9" t="s">
        <v>877</v>
      </c>
    </row>
    <row r="309" ht="14.65" customHeight="1" spans="1:19">
      <c r="A309" s="31" t="s">
        <v>529</v>
      </c>
      <c r="B309" s="32" t="s">
        <v>18</v>
      </c>
      <c r="C309" s="31" t="s">
        <v>530</v>
      </c>
      <c r="D309" s="31" t="s">
        <v>531</v>
      </c>
      <c r="E309" s="33" t="s">
        <v>528</v>
      </c>
      <c r="F309" s="31" t="s">
        <v>14</v>
      </c>
      <c r="G309" s="34">
        <v>1</v>
      </c>
      <c r="H309" s="35">
        <v>1620</v>
      </c>
      <c r="I309" s="35"/>
      <c r="J309" s="35"/>
      <c r="K309" s="35">
        <f t="shared" si="20"/>
        <v>1</v>
      </c>
      <c r="L309" s="35">
        <f t="shared" si="21"/>
        <v>1620</v>
      </c>
      <c r="M309" s="35">
        <v>1620</v>
      </c>
      <c r="N309" s="35">
        <f t="shared" si="22"/>
        <v>0</v>
      </c>
      <c r="O309" s="35">
        <f t="shared" si="23"/>
        <v>0</v>
      </c>
      <c r="P309" s="31" t="s">
        <v>53</v>
      </c>
      <c r="Q309" t="s">
        <v>54</v>
      </c>
      <c r="R309" t="s">
        <v>54</v>
      </c>
      <c r="S309" s="9" t="s">
        <v>877</v>
      </c>
    </row>
    <row r="310" ht="14.65" customHeight="1" spans="1:19">
      <c r="A310" s="31" t="s">
        <v>739</v>
      </c>
      <c r="B310" s="32" t="s">
        <v>23</v>
      </c>
      <c r="C310" s="31" t="s">
        <v>740</v>
      </c>
      <c r="D310" s="31" t="s">
        <v>741</v>
      </c>
      <c r="E310" s="33" t="s">
        <v>742</v>
      </c>
      <c r="F310" s="31" t="s">
        <v>14</v>
      </c>
      <c r="G310" s="34">
        <v>1</v>
      </c>
      <c r="H310" s="35">
        <v>2000</v>
      </c>
      <c r="I310" s="35"/>
      <c r="J310" s="35"/>
      <c r="K310" s="35">
        <f t="shared" si="20"/>
        <v>1</v>
      </c>
      <c r="L310" s="35">
        <f t="shared" si="21"/>
        <v>2000</v>
      </c>
      <c r="M310" s="35">
        <v>2000</v>
      </c>
      <c r="N310" s="35">
        <f t="shared" si="22"/>
        <v>0</v>
      </c>
      <c r="O310" s="35">
        <f t="shared" si="23"/>
        <v>0</v>
      </c>
      <c r="P310" s="31" t="s">
        <v>53</v>
      </c>
      <c r="Q310" t="s">
        <v>54</v>
      </c>
      <c r="R310" t="s">
        <v>54</v>
      </c>
      <c r="S310" s="9" t="s">
        <v>877</v>
      </c>
    </row>
    <row r="311" ht="14.65" customHeight="1" spans="1:19">
      <c r="A311" s="31" t="s">
        <v>743</v>
      </c>
      <c r="B311" s="32" t="s">
        <v>23</v>
      </c>
      <c r="C311" s="31" t="s">
        <v>744</v>
      </c>
      <c r="D311" s="31" t="s">
        <v>745</v>
      </c>
      <c r="E311" s="33" t="s">
        <v>746</v>
      </c>
      <c r="F311" s="31" t="s">
        <v>14</v>
      </c>
      <c r="G311" s="34">
        <v>1</v>
      </c>
      <c r="H311" s="35">
        <v>983.37</v>
      </c>
      <c r="I311" s="35"/>
      <c r="J311" s="35"/>
      <c r="K311" s="35">
        <f t="shared" si="20"/>
        <v>1</v>
      </c>
      <c r="L311" s="35">
        <f t="shared" si="21"/>
        <v>983.37</v>
      </c>
      <c r="M311" s="35">
        <v>983.37</v>
      </c>
      <c r="N311" s="35">
        <f t="shared" si="22"/>
        <v>0</v>
      </c>
      <c r="O311" s="35">
        <f t="shared" si="23"/>
        <v>0</v>
      </c>
      <c r="P311" s="31" t="s">
        <v>53</v>
      </c>
      <c r="Q311" s="9" t="s">
        <v>54</v>
      </c>
      <c r="R311" t="s">
        <v>54</v>
      </c>
      <c r="S311" s="9" t="s">
        <v>877</v>
      </c>
    </row>
    <row r="312" ht="14.65" customHeight="1" spans="1:19">
      <c r="A312" s="31" t="s">
        <v>532</v>
      </c>
      <c r="B312" s="32" t="s">
        <v>18</v>
      </c>
      <c r="C312" s="31" t="s">
        <v>533</v>
      </c>
      <c r="D312" s="31" t="s">
        <v>534</v>
      </c>
      <c r="E312" s="33" t="s">
        <v>535</v>
      </c>
      <c r="F312" s="31" t="s">
        <v>14</v>
      </c>
      <c r="G312" s="34">
        <v>1</v>
      </c>
      <c r="H312" s="35">
        <v>2300</v>
      </c>
      <c r="I312" s="35"/>
      <c r="J312" s="35"/>
      <c r="K312" s="35">
        <f t="shared" si="20"/>
        <v>1</v>
      </c>
      <c r="L312" s="35">
        <f t="shared" si="21"/>
        <v>2300</v>
      </c>
      <c r="M312" s="35">
        <v>2300</v>
      </c>
      <c r="N312" s="35">
        <f t="shared" si="22"/>
        <v>0</v>
      </c>
      <c r="O312" s="35">
        <f t="shared" si="23"/>
        <v>0</v>
      </c>
      <c r="P312" s="31" t="s">
        <v>53</v>
      </c>
      <c r="Q312" s="9" t="s">
        <v>54</v>
      </c>
      <c r="R312" s="9" t="s">
        <v>54</v>
      </c>
      <c r="S312" s="9" t="s">
        <v>886</v>
      </c>
    </row>
    <row r="313" ht="14.65" customHeight="1" spans="1:19">
      <c r="A313" s="31" t="s">
        <v>537</v>
      </c>
      <c r="B313" s="32" t="s">
        <v>18</v>
      </c>
      <c r="C313" s="31" t="s">
        <v>533</v>
      </c>
      <c r="D313" s="31" t="s">
        <v>534</v>
      </c>
      <c r="E313" s="33" t="s">
        <v>535</v>
      </c>
      <c r="F313" s="31" t="s">
        <v>14</v>
      </c>
      <c r="G313" s="34">
        <v>1</v>
      </c>
      <c r="H313" s="35">
        <v>2300</v>
      </c>
      <c r="I313" s="35"/>
      <c r="J313" s="35"/>
      <c r="K313" s="35">
        <f t="shared" si="20"/>
        <v>1</v>
      </c>
      <c r="L313" s="35">
        <f t="shared" si="21"/>
        <v>2300</v>
      </c>
      <c r="M313" s="35">
        <v>2300</v>
      </c>
      <c r="N313" s="35">
        <f t="shared" si="22"/>
        <v>0</v>
      </c>
      <c r="O313" s="35">
        <f t="shared" si="23"/>
        <v>0</v>
      </c>
      <c r="P313" s="31" t="s">
        <v>53</v>
      </c>
      <c r="Q313" s="9" t="s">
        <v>54</v>
      </c>
      <c r="R313" s="9" t="s">
        <v>54</v>
      </c>
      <c r="S313" s="9" t="s">
        <v>886</v>
      </c>
    </row>
    <row r="314" ht="14.65" customHeight="1" spans="1:19">
      <c r="A314" s="31" t="s">
        <v>538</v>
      </c>
      <c r="B314" s="32" t="s">
        <v>18</v>
      </c>
      <c r="C314" s="31" t="s">
        <v>533</v>
      </c>
      <c r="D314" s="31" t="s">
        <v>534</v>
      </c>
      <c r="E314" s="33" t="s">
        <v>535</v>
      </c>
      <c r="F314" s="31" t="s">
        <v>14</v>
      </c>
      <c r="G314" s="34">
        <v>1</v>
      </c>
      <c r="H314" s="35">
        <v>2300</v>
      </c>
      <c r="I314" s="35"/>
      <c r="J314" s="35"/>
      <c r="K314" s="35">
        <f t="shared" si="20"/>
        <v>1</v>
      </c>
      <c r="L314" s="35">
        <f t="shared" si="21"/>
        <v>2300</v>
      </c>
      <c r="M314" s="35">
        <v>2300</v>
      </c>
      <c r="N314" s="35">
        <f t="shared" si="22"/>
        <v>0</v>
      </c>
      <c r="O314" s="35">
        <f t="shared" si="23"/>
        <v>0</v>
      </c>
      <c r="P314" s="31" t="s">
        <v>53</v>
      </c>
      <c r="Q314" s="9" t="s">
        <v>54</v>
      </c>
      <c r="R314" s="9" t="s">
        <v>54</v>
      </c>
      <c r="S314" s="9" t="s">
        <v>886</v>
      </c>
    </row>
    <row r="315" ht="14.65" customHeight="1" spans="1:19">
      <c r="A315" s="31" t="s">
        <v>539</v>
      </c>
      <c r="B315" s="32" t="s">
        <v>18</v>
      </c>
      <c r="C315" s="31" t="s">
        <v>533</v>
      </c>
      <c r="D315" s="31" t="s">
        <v>540</v>
      </c>
      <c r="E315" s="33" t="s">
        <v>535</v>
      </c>
      <c r="F315" s="31" t="s">
        <v>14</v>
      </c>
      <c r="G315" s="34">
        <v>1</v>
      </c>
      <c r="H315" s="35">
        <v>2300</v>
      </c>
      <c r="I315" s="35"/>
      <c r="J315" s="35"/>
      <c r="K315" s="35">
        <f t="shared" si="20"/>
        <v>1</v>
      </c>
      <c r="L315" s="35">
        <f t="shared" si="21"/>
        <v>2300</v>
      </c>
      <c r="M315" s="35">
        <v>2300</v>
      </c>
      <c r="N315" s="35">
        <f t="shared" si="22"/>
        <v>0</v>
      </c>
      <c r="O315" s="35">
        <f t="shared" si="23"/>
        <v>0</v>
      </c>
      <c r="P315" s="31" t="s">
        <v>53</v>
      </c>
      <c r="Q315" s="9" t="s">
        <v>54</v>
      </c>
      <c r="R315" s="9" t="s">
        <v>54</v>
      </c>
      <c r="S315" s="9" t="s">
        <v>886</v>
      </c>
    </row>
    <row r="316" ht="14.65" customHeight="1" spans="1:19">
      <c r="A316" s="31" t="s">
        <v>541</v>
      </c>
      <c r="B316" s="32" t="s">
        <v>18</v>
      </c>
      <c r="C316" s="31" t="s">
        <v>542</v>
      </c>
      <c r="D316" s="31" t="s">
        <v>543</v>
      </c>
      <c r="E316" s="33" t="s">
        <v>535</v>
      </c>
      <c r="F316" s="31" t="s">
        <v>14</v>
      </c>
      <c r="G316" s="34">
        <v>1</v>
      </c>
      <c r="H316" s="35">
        <v>4200</v>
      </c>
      <c r="I316" s="35"/>
      <c r="J316" s="35"/>
      <c r="K316" s="35">
        <f t="shared" si="20"/>
        <v>1</v>
      </c>
      <c r="L316" s="35">
        <f t="shared" si="21"/>
        <v>4200</v>
      </c>
      <c r="M316" s="35">
        <v>4200</v>
      </c>
      <c r="N316" s="35">
        <f t="shared" si="22"/>
        <v>0</v>
      </c>
      <c r="O316" s="35">
        <f t="shared" si="23"/>
        <v>0</v>
      </c>
      <c r="P316" s="31" t="s">
        <v>53</v>
      </c>
      <c r="Q316" s="9" t="s">
        <v>54</v>
      </c>
      <c r="R316" t="s">
        <v>54</v>
      </c>
      <c r="S316" s="9" t="s">
        <v>877</v>
      </c>
    </row>
    <row r="317" ht="14.65" customHeight="1" spans="1:19">
      <c r="A317" s="31" t="s">
        <v>544</v>
      </c>
      <c r="B317" s="32" t="s">
        <v>18</v>
      </c>
      <c r="C317" s="31" t="s">
        <v>545</v>
      </c>
      <c r="D317" s="31" t="s">
        <v>546</v>
      </c>
      <c r="E317" s="33" t="s">
        <v>547</v>
      </c>
      <c r="F317" s="31" t="s">
        <v>14</v>
      </c>
      <c r="G317" s="34">
        <v>1</v>
      </c>
      <c r="H317" s="35">
        <v>1400</v>
      </c>
      <c r="I317" s="35"/>
      <c r="J317" s="35"/>
      <c r="K317" s="35">
        <f t="shared" si="20"/>
        <v>1</v>
      </c>
      <c r="L317" s="35">
        <f t="shared" si="21"/>
        <v>1400</v>
      </c>
      <c r="M317" s="35">
        <v>1400</v>
      </c>
      <c r="N317" s="35">
        <f t="shared" si="22"/>
        <v>0</v>
      </c>
      <c r="O317" s="35">
        <f t="shared" si="23"/>
        <v>0</v>
      </c>
      <c r="P317" s="31" t="s">
        <v>53</v>
      </c>
      <c r="Q317" s="9" t="s">
        <v>54</v>
      </c>
      <c r="R317" t="s">
        <v>54</v>
      </c>
      <c r="S317" s="9" t="s">
        <v>877</v>
      </c>
    </row>
    <row r="318" ht="14.65" customHeight="1" spans="1:19">
      <c r="A318" s="31" t="s">
        <v>548</v>
      </c>
      <c r="B318" s="32" t="s">
        <v>18</v>
      </c>
      <c r="C318" s="31" t="s">
        <v>545</v>
      </c>
      <c r="D318" s="31" t="s">
        <v>546</v>
      </c>
      <c r="E318" s="33" t="s">
        <v>547</v>
      </c>
      <c r="F318" s="31" t="s">
        <v>14</v>
      </c>
      <c r="G318" s="34">
        <v>1</v>
      </c>
      <c r="H318" s="35">
        <v>1400</v>
      </c>
      <c r="I318" s="35"/>
      <c r="J318" s="35"/>
      <c r="K318" s="35">
        <f t="shared" si="20"/>
        <v>1</v>
      </c>
      <c r="L318" s="35">
        <f t="shared" si="21"/>
        <v>1400</v>
      </c>
      <c r="M318" s="35">
        <v>1400</v>
      </c>
      <c r="N318" s="35">
        <f t="shared" si="22"/>
        <v>0</v>
      </c>
      <c r="O318" s="35">
        <f t="shared" si="23"/>
        <v>0</v>
      </c>
      <c r="P318" s="31" t="s">
        <v>53</v>
      </c>
      <c r="Q318" s="9" t="s">
        <v>54</v>
      </c>
      <c r="R318" t="s">
        <v>54</v>
      </c>
      <c r="S318" s="9" t="s">
        <v>877</v>
      </c>
    </row>
    <row r="319" ht="14.65" customHeight="1" spans="1:19">
      <c r="A319" s="31" t="s">
        <v>549</v>
      </c>
      <c r="B319" s="32" t="s">
        <v>18</v>
      </c>
      <c r="C319" s="31" t="s">
        <v>545</v>
      </c>
      <c r="D319" s="31" t="s">
        <v>53</v>
      </c>
      <c r="E319" s="33" t="s">
        <v>547</v>
      </c>
      <c r="F319" s="31" t="s">
        <v>14</v>
      </c>
      <c r="G319" s="34">
        <v>1</v>
      </c>
      <c r="H319" s="35">
        <v>1400</v>
      </c>
      <c r="I319" s="35"/>
      <c r="J319" s="35"/>
      <c r="K319" s="35">
        <f t="shared" si="20"/>
        <v>1</v>
      </c>
      <c r="L319" s="35">
        <f t="shared" si="21"/>
        <v>1400</v>
      </c>
      <c r="M319" s="35">
        <v>1400</v>
      </c>
      <c r="N319" s="35">
        <f t="shared" si="22"/>
        <v>0</v>
      </c>
      <c r="O319" s="35">
        <f t="shared" si="23"/>
        <v>0</v>
      </c>
      <c r="P319" s="31" t="s">
        <v>53</v>
      </c>
      <c r="Q319" s="9" t="s">
        <v>54</v>
      </c>
      <c r="R319" t="s">
        <v>54</v>
      </c>
      <c r="S319" s="9" t="s">
        <v>877</v>
      </c>
    </row>
    <row r="320" ht="14.65" customHeight="1" spans="1:19">
      <c r="A320" s="31" t="s">
        <v>550</v>
      </c>
      <c r="B320" s="32" t="s">
        <v>18</v>
      </c>
      <c r="C320" s="31" t="s">
        <v>551</v>
      </c>
      <c r="D320" s="31" t="s">
        <v>552</v>
      </c>
      <c r="E320" s="33" t="s">
        <v>547</v>
      </c>
      <c r="F320" s="31" t="s">
        <v>14</v>
      </c>
      <c r="G320" s="34">
        <v>1</v>
      </c>
      <c r="H320" s="35">
        <v>1600</v>
      </c>
      <c r="I320" s="35"/>
      <c r="J320" s="35"/>
      <c r="K320" s="35">
        <f t="shared" si="20"/>
        <v>1</v>
      </c>
      <c r="L320" s="35">
        <f t="shared" si="21"/>
        <v>1600</v>
      </c>
      <c r="M320" s="35">
        <v>1600</v>
      </c>
      <c r="N320" s="35">
        <f t="shared" si="22"/>
        <v>0</v>
      </c>
      <c r="O320" s="35">
        <f t="shared" si="23"/>
        <v>0</v>
      </c>
      <c r="P320" s="31" t="s">
        <v>53</v>
      </c>
      <c r="Q320" s="9" t="s">
        <v>54</v>
      </c>
      <c r="R320" s="9" t="s">
        <v>54</v>
      </c>
      <c r="S320" s="9" t="s">
        <v>886</v>
      </c>
    </row>
    <row r="321" ht="14.65" customHeight="1" spans="1:19">
      <c r="A321" s="31" t="s">
        <v>553</v>
      </c>
      <c r="B321" s="32" t="s">
        <v>18</v>
      </c>
      <c r="C321" s="31" t="s">
        <v>545</v>
      </c>
      <c r="D321" s="31" t="s">
        <v>546</v>
      </c>
      <c r="E321" s="33" t="s">
        <v>547</v>
      </c>
      <c r="F321" s="31" t="s">
        <v>14</v>
      </c>
      <c r="G321" s="34">
        <v>1</v>
      </c>
      <c r="H321" s="35">
        <v>1400</v>
      </c>
      <c r="I321" s="35"/>
      <c r="J321" s="35"/>
      <c r="K321" s="35">
        <f t="shared" si="20"/>
        <v>1</v>
      </c>
      <c r="L321" s="35">
        <f t="shared" si="21"/>
        <v>1400</v>
      </c>
      <c r="M321" s="35">
        <v>1400</v>
      </c>
      <c r="N321" s="35">
        <f t="shared" si="22"/>
        <v>0</v>
      </c>
      <c r="O321" s="35">
        <f t="shared" si="23"/>
        <v>0</v>
      </c>
      <c r="P321" s="31" t="s">
        <v>53</v>
      </c>
      <c r="Q321" s="9" t="s">
        <v>54</v>
      </c>
      <c r="R321" t="s">
        <v>54</v>
      </c>
      <c r="S321" s="9" t="s">
        <v>877</v>
      </c>
    </row>
    <row r="322" ht="14.65" customHeight="1" spans="1:19">
      <c r="A322" s="31" t="s">
        <v>554</v>
      </c>
      <c r="B322" s="32" t="s">
        <v>18</v>
      </c>
      <c r="C322" s="31" t="s">
        <v>555</v>
      </c>
      <c r="D322" s="31" t="s">
        <v>556</v>
      </c>
      <c r="E322" s="33" t="s">
        <v>557</v>
      </c>
      <c r="F322" s="31" t="s">
        <v>14</v>
      </c>
      <c r="G322" s="34">
        <v>1</v>
      </c>
      <c r="H322" s="35">
        <v>2300</v>
      </c>
      <c r="I322" s="35"/>
      <c r="J322" s="35"/>
      <c r="K322" s="35">
        <f t="shared" si="20"/>
        <v>1</v>
      </c>
      <c r="L322" s="35">
        <f t="shared" si="21"/>
        <v>2300</v>
      </c>
      <c r="M322" s="35">
        <v>2300</v>
      </c>
      <c r="N322" s="35">
        <f t="shared" si="22"/>
        <v>0</v>
      </c>
      <c r="O322" s="35">
        <f t="shared" si="23"/>
        <v>0</v>
      </c>
      <c r="P322" s="31" t="s">
        <v>53</v>
      </c>
      <c r="Q322" s="9" t="s">
        <v>54</v>
      </c>
      <c r="R322" t="s">
        <v>54</v>
      </c>
      <c r="S322" s="9" t="s">
        <v>877</v>
      </c>
    </row>
    <row r="323" ht="14.65" customHeight="1" spans="1:19">
      <c r="A323" s="31" t="s">
        <v>558</v>
      </c>
      <c r="B323" s="32" t="s">
        <v>18</v>
      </c>
      <c r="C323" s="31" t="s">
        <v>555</v>
      </c>
      <c r="D323" s="31" t="s">
        <v>556</v>
      </c>
      <c r="E323" s="33" t="s">
        <v>557</v>
      </c>
      <c r="F323" s="31" t="s">
        <v>14</v>
      </c>
      <c r="G323" s="34">
        <v>1</v>
      </c>
      <c r="H323" s="35">
        <v>2300</v>
      </c>
      <c r="I323" s="35"/>
      <c r="J323" s="35"/>
      <c r="K323" s="35">
        <f t="shared" si="20"/>
        <v>1</v>
      </c>
      <c r="L323" s="35">
        <f t="shared" si="21"/>
        <v>2300</v>
      </c>
      <c r="M323" s="35">
        <v>2300</v>
      </c>
      <c r="N323" s="35">
        <f t="shared" si="22"/>
        <v>0</v>
      </c>
      <c r="O323" s="35">
        <f t="shared" si="23"/>
        <v>0</v>
      </c>
      <c r="P323" s="31" t="s">
        <v>53</v>
      </c>
      <c r="Q323" s="9" t="s">
        <v>54</v>
      </c>
      <c r="R323" t="s">
        <v>54</v>
      </c>
      <c r="S323" s="9" t="s">
        <v>877</v>
      </c>
    </row>
    <row r="324" ht="14.65" customHeight="1" spans="1:19">
      <c r="A324" s="31" t="s">
        <v>616</v>
      </c>
      <c r="B324" s="32" t="s">
        <v>21</v>
      </c>
      <c r="C324" s="31" t="s">
        <v>617</v>
      </c>
      <c r="D324" s="31" t="s">
        <v>53</v>
      </c>
      <c r="E324" s="33" t="s">
        <v>618</v>
      </c>
      <c r="F324" s="31" t="s">
        <v>14</v>
      </c>
      <c r="G324" s="34">
        <v>6</v>
      </c>
      <c r="H324" s="35">
        <v>1</v>
      </c>
      <c r="I324" s="35"/>
      <c r="J324" s="35"/>
      <c r="K324" s="35">
        <f t="shared" si="20"/>
        <v>6</v>
      </c>
      <c r="L324" s="35">
        <f t="shared" si="21"/>
        <v>1</v>
      </c>
      <c r="M324" s="35">
        <v>0</v>
      </c>
      <c r="N324" s="35">
        <f t="shared" si="22"/>
        <v>1</v>
      </c>
      <c r="O324" s="35">
        <f t="shared" si="23"/>
        <v>1</v>
      </c>
      <c r="P324" s="31" t="s">
        <v>53</v>
      </c>
      <c r="Q324" s="9" t="s">
        <v>54</v>
      </c>
      <c r="R324" t="s">
        <v>54</v>
      </c>
      <c r="S324" s="9" t="s">
        <v>877</v>
      </c>
    </row>
    <row r="325" ht="14.65" customHeight="1" spans="1:19">
      <c r="A325" s="31" t="s">
        <v>559</v>
      </c>
      <c r="B325" s="32" t="s">
        <v>18</v>
      </c>
      <c r="C325" s="31" t="s">
        <v>560</v>
      </c>
      <c r="D325" s="31" t="s">
        <v>561</v>
      </c>
      <c r="E325" s="33" t="s">
        <v>562</v>
      </c>
      <c r="F325" s="31" t="s">
        <v>14</v>
      </c>
      <c r="G325" s="34">
        <v>1</v>
      </c>
      <c r="H325" s="35">
        <v>900</v>
      </c>
      <c r="I325" s="35"/>
      <c r="J325" s="35"/>
      <c r="K325" s="35">
        <f t="shared" si="20"/>
        <v>1</v>
      </c>
      <c r="L325" s="35">
        <f t="shared" si="21"/>
        <v>900</v>
      </c>
      <c r="M325" s="35">
        <v>900</v>
      </c>
      <c r="N325" s="35">
        <f t="shared" si="22"/>
        <v>0</v>
      </c>
      <c r="O325" s="35">
        <f t="shared" si="23"/>
        <v>0</v>
      </c>
      <c r="P325" s="31" t="s">
        <v>53</v>
      </c>
      <c r="Q325" s="9" t="s">
        <v>54</v>
      </c>
      <c r="R325" t="s">
        <v>54</v>
      </c>
      <c r="S325" s="9" t="s">
        <v>877</v>
      </c>
    </row>
    <row r="326" ht="14.65" customHeight="1" spans="1:19">
      <c r="A326" s="31" t="s">
        <v>563</v>
      </c>
      <c r="B326" s="32" t="s">
        <v>18</v>
      </c>
      <c r="C326" s="31" t="s">
        <v>564</v>
      </c>
      <c r="D326" s="31" t="s">
        <v>565</v>
      </c>
      <c r="E326" s="33" t="s">
        <v>566</v>
      </c>
      <c r="F326" s="31" t="s">
        <v>14</v>
      </c>
      <c r="G326" s="34">
        <v>1</v>
      </c>
      <c r="H326" s="35">
        <v>88</v>
      </c>
      <c r="I326" s="35"/>
      <c r="J326" s="35"/>
      <c r="K326" s="35">
        <f t="shared" si="20"/>
        <v>1</v>
      </c>
      <c r="L326" s="35">
        <f t="shared" si="21"/>
        <v>88</v>
      </c>
      <c r="M326" s="35">
        <v>88</v>
      </c>
      <c r="N326" s="35">
        <f t="shared" si="22"/>
        <v>0</v>
      </c>
      <c r="O326" s="35">
        <f t="shared" si="23"/>
        <v>0</v>
      </c>
      <c r="P326" s="31" t="s">
        <v>53</v>
      </c>
      <c r="Q326" s="9" t="s">
        <v>54</v>
      </c>
      <c r="R326" t="s">
        <v>54</v>
      </c>
      <c r="S326" s="9" t="s">
        <v>877</v>
      </c>
    </row>
    <row r="327" ht="14.65" customHeight="1" spans="1:20">
      <c r="A327" s="31" t="s">
        <v>809</v>
      </c>
      <c r="B327" s="32" t="s">
        <v>13</v>
      </c>
      <c r="C327" s="31" t="s">
        <v>810</v>
      </c>
      <c r="D327" s="31" t="s">
        <v>811</v>
      </c>
      <c r="E327" s="33" t="s">
        <v>812</v>
      </c>
      <c r="F327" s="31" t="s">
        <v>15</v>
      </c>
      <c r="G327" s="34">
        <v>62</v>
      </c>
      <c r="H327" s="35">
        <v>11780</v>
      </c>
      <c r="I327" s="35"/>
      <c r="J327" s="35"/>
      <c r="K327" s="35">
        <f t="shared" si="20"/>
        <v>62</v>
      </c>
      <c r="L327" s="35">
        <f t="shared" si="21"/>
        <v>11780</v>
      </c>
      <c r="M327" s="35">
        <v>11780</v>
      </c>
      <c r="N327" s="35">
        <f t="shared" si="22"/>
        <v>0</v>
      </c>
      <c r="O327" s="35">
        <f t="shared" si="23"/>
        <v>0</v>
      </c>
      <c r="P327" s="31" t="s">
        <v>53</v>
      </c>
      <c r="Q327" t="s">
        <v>887</v>
      </c>
      <c r="R327" t="s">
        <v>887</v>
      </c>
      <c r="S327" s="9" t="s">
        <v>879</v>
      </c>
      <c r="T327" s="9" t="s">
        <v>861</v>
      </c>
    </row>
    <row r="328" ht="14.65" customHeight="1" spans="1:19">
      <c r="A328" s="31" t="s">
        <v>567</v>
      </c>
      <c r="B328" s="32" t="s">
        <v>18</v>
      </c>
      <c r="C328" s="31" t="s">
        <v>568</v>
      </c>
      <c r="D328" s="31" t="s">
        <v>569</v>
      </c>
      <c r="E328" s="33" t="s">
        <v>570</v>
      </c>
      <c r="F328" s="31" t="s">
        <v>14</v>
      </c>
      <c r="G328" s="34">
        <v>1</v>
      </c>
      <c r="H328" s="35">
        <v>5685</v>
      </c>
      <c r="I328" s="35"/>
      <c r="J328" s="35"/>
      <c r="K328" s="35">
        <f t="shared" si="20"/>
        <v>1</v>
      </c>
      <c r="L328" s="35">
        <f t="shared" si="21"/>
        <v>5685</v>
      </c>
      <c r="M328" s="35">
        <v>5685</v>
      </c>
      <c r="N328" s="35">
        <f t="shared" si="22"/>
        <v>0</v>
      </c>
      <c r="O328" s="35">
        <f t="shared" si="23"/>
        <v>0</v>
      </c>
      <c r="P328" s="31" t="s">
        <v>53</v>
      </c>
      <c r="Q328" s="9" t="s">
        <v>54</v>
      </c>
      <c r="R328" t="s">
        <v>54</v>
      </c>
      <c r="S328" s="9" t="s">
        <v>877</v>
      </c>
    </row>
    <row r="329" ht="14.65" customHeight="1" spans="1:19">
      <c r="A329" s="31" t="s">
        <v>112</v>
      </c>
      <c r="B329" s="32" t="s">
        <v>13</v>
      </c>
      <c r="C329" s="31" t="s">
        <v>113</v>
      </c>
      <c r="D329" s="31" t="s">
        <v>85</v>
      </c>
      <c r="E329" s="33" t="s">
        <v>114</v>
      </c>
      <c r="F329" s="31" t="s">
        <v>14</v>
      </c>
      <c r="G329" s="34">
        <v>20</v>
      </c>
      <c r="H329" s="35">
        <v>2000</v>
      </c>
      <c r="I329" s="35"/>
      <c r="J329" s="35"/>
      <c r="K329" s="35">
        <f t="shared" si="20"/>
        <v>20</v>
      </c>
      <c r="L329" s="35">
        <f t="shared" si="21"/>
        <v>2000</v>
      </c>
      <c r="M329" s="35">
        <v>2000</v>
      </c>
      <c r="N329" s="35">
        <f t="shared" si="22"/>
        <v>0</v>
      </c>
      <c r="O329" s="35">
        <f t="shared" si="23"/>
        <v>0</v>
      </c>
      <c r="P329" s="31" t="s">
        <v>53</v>
      </c>
      <c r="Q329" s="9" t="s">
        <v>54</v>
      </c>
      <c r="R329" t="s">
        <v>54</v>
      </c>
      <c r="S329" s="9" t="s">
        <v>877</v>
      </c>
    </row>
    <row r="330" ht="14.65" customHeight="1" spans="1:19">
      <c r="A330" s="31" t="s">
        <v>571</v>
      </c>
      <c r="B330" s="32" t="s">
        <v>18</v>
      </c>
      <c r="C330" s="31" t="s">
        <v>572</v>
      </c>
      <c r="D330" s="31" t="s">
        <v>573</v>
      </c>
      <c r="E330" s="33" t="s">
        <v>574</v>
      </c>
      <c r="F330" s="31" t="s">
        <v>14</v>
      </c>
      <c r="G330" s="34">
        <v>1</v>
      </c>
      <c r="H330" s="35">
        <v>1200</v>
      </c>
      <c r="I330" s="35"/>
      <c r="J330" s="35"/>
      <c r="K330" s="35">
        <f t="shared" si="20"/>
        <v>1</v>
      </c>
      <c r="L330" s="35">
        <f t="shared" si="21"/>
        <v>1200</v>
      </c>
      <c r="M330" s="35">
        <v>1200</v>
      </c>
      <c r="N330" s="35">
        <f t="shared" si="22"/>
        <v>0</v>
      </c>
      <c r="O330" s="35">
        <f t="shared" si="23"/>
        <v>0</v>
      </c>
      <c r="P330" s="31" t="s">
        <v>53</v>
      </c>
      <c r="Q330" s="9" t="s">
        <v>54</v>
      </c>
      <c r="R330" t="s">
        <v>54</v>
      </c>
      <c r="S330" s="9" t="s">
        <v>877</v>
      </c>
    </row>
    <row r="331" ht="14.65" customHeight="1" spans="1:19">
      <c r="A331" s="31" t="s">
        <v>575</v>
      </c>
      <c r="B331" s="32" t="s">
        <v>18</v>
      </c>
      <c r="C331" s="31" t="s">
        <v>425</v>
      </c>
      <c r="D331" s="31" t="s">
        <v>576</v>
      </c>
      <c r="E331" s="33" t="s">
        <v>577</v>
      </c>
      <c r="F331" s="31" t="s">
        <v>14</v>
      </c>
      <c r="G331" s="34">
        <v>1</v>
      </c>
      <c r="H331" s="35">
        <v>600</v>
      </c>
      <c r="I331" s="35"/>
      <c r="J331" s="35"/>
      <c r="K331" s="35">
        <f t="shared" si="20"/>
        <v>1</v>
      </c>
      <c r="L331" s="35">
        <f t="shared" si="21"/>
        <v>600</v>
      </c>
      <c r="M331" s="35">
        <v>600</v>
      </c>
      <c r="N331" s="35">
        <f t="shared" si="22"/>
        <v>0</v>
      </c>
      <c r="O331" s="35">
        <f t="shared" si="23"/>
        <v>0</v>
      </c>
      <c r="P331" s="31" t="s">
        <v>53</v>
      </c>
      <c r="Q331" s="9" t="s">
        <v>54</v>
      </c>
      <c r="R331" t="s">
        <v>54</v>
      </c>
      <c r="S331" s="9" t="s">
        <v>877</v>
      </c>
    </row>
    <row r="332" ht="14.65" customHeight="1" spans="1:19">
      <c r="A332" s="31" t="s">
        <v>578</v>
      </c>
      <c r="B332" s="32" t="s">
        <v>18</v>
      </c>
      <c r="C332" s="31" t="s">
        <v>572</v>
      </c>
      <c r="D332" s="31" t="s">
        <v>573</v>
      </c>
      <c r="E332" s="33" t="s">
        <v>579</v>
      </c>
      <c r="F332" s="31" t="s">
        <v>14</v>
      </c>
      <c r="G332" s="34">
        <v>1</v>
      </c>
      <c r="H332" s="35">
        <v>1500</v>
      </c>
      <c r="I332" s="35"/>
      <c r="J332" s="35"/>
      <c r="K332" s="35">
        <f t="shared" si="20"/>
        <v>1</v>
      </c>
      <c r="L332" s="35">
        <f t="shared" si="21"/>
        <v>1500</v>
      </c>
      <c r="M332" s="35">
        <v>1500</v>
      </c>
      <c r="N332" s="35">
        <f t="shared" si="22"/>
        <v>0</v>
      </c>
      <c r="O332" s="35">
        <f t="shared" si="23"/>
        <v>0</v>
      </c>
      <c r="P332" s="31" t="s">
        <v>53</v>
      </c>
      <c r="Q332" s="9" t="s">
        <v>54</v>
      </c>
      <c r="R332" t="s">
        <v>54</v>
      </c>
      <c r="S332" s="9" t="s">
        <v>877</v>
      </c>
    </row>
    <row r="333" ht="14.65" customHeight="1" spans="1:19">
      <c r="A333" s="31" t="s">
        <v>115</v>
      </c>
      <c r="B333" s="32" t="s">
        <v>13</v>
      </c>
      <c r="C333" s="31" t="s">
        <v>116</v>
      </c>
      <c r="D333" s="31" t="s">
        <v>117</v>
      </c>
      <c r="E333" s="33" t="s">
        <v>118</v>
      </c>
      <c r="F333" s="31" t="s">
        <v>14</v>
      </c>
      <c r="G333" s="34">
        <v>4</v>
      </c>
      <c r="H333" s="35">
        <v>820</v>
      </c>
      <c r="I333" s="35"/>
      <c r="J333" s="35"/>
      <c r="K333" s="35">
        <f t="shared" si="20"/>
        <v>4</v>
      </c>
      <c r="L333" s="35">
        <f t="shared" si="21"/>
        <v>820</v>
      </c>
      <c r="M333" s="35">
        <v>820</v>
      </c>
      <c r="N333" s="35">
        <f t="shared" si="22"/>
        <v>0</v>
      </c>
      <c r="O333" s="35">
        <f t="shared" si="23"/>
        <v>0</v>
      </c>
      <c r="P333" s="31" t="s">
        <v>53</v>
      </c>
      <c r="Q333" s="9" t="s">
        <v>54</v>
      </c>
      <c r="R333" t="s">
        <v>54</v>
      </c>
      <c r="S333" s="9" t="s">
        <v>877</v>
      </c>
    </row>
    <row r="334" ht="14.65" customHeight="1" spans="1:20">
      <c r="A334" s="31" t="s">
        <v>142</v>
      </c>
      <c r="B334" s="32" t="s">
        <v>13</v>
      </c>
      <c r="C334" s="31" t="s">
        <v>143</v>
      </c>
      <c r="D334" s="31" t="s">
        <v>144</v>
      </c>
      <c r="E334" s="33" t="s">
        <v>145</v>
      </c>
      <c r="F334" s="31" t="s">
        <v>14</v>
      </c>
      <c r="G334" s="34">
        <v>1</v>
      </c>
      <c r="H334" s="35">
        <v>6750</v>
      </c>
      <c r="I334" s="35"/>
      <c r="J334" s="35"/>
      <c r="K334" s="35">
        <f t="shared" si="20"/>
        <v>1</v>
      </c>
      <c r="L334" s="35">
        <f t="shared" si="21"/>
        <v>6750</v>
      </c>
      <c r="M334" s="35">
        <v>6750</v>
      </c>
      <c r="N334" s="35">
        <f t="shared" si="22"/>
        <v>0</v>
      </c>
      <c r="O334" s="35">
        <f t="shared" si="23"/>
        <v>0</v>
      </c>
      <c r="P334" s="31" t="s">
        <v>53</v>
      </c>
      <c r="Q334" t="s">
        <v>888</v>
      </c>
      <c r="R334" s="42" t="s">
        <v>889</v>
      </c>
      <c r="S334" s="9" t="s">
        <v>879</v>
      </c>
      <c r="T334" s="9" t="s">
        <v>863</v>
      </c>
    </row>
    <row r="335" ht="14.65" customHeight="1" spans="1:19">
      <c r="A335" s="31" t="s">
        <v>119</v>
      </c>
      <c r="B335" s="32" t="s">
        <v>13</v>
      </c>
      <c r="C335" s="31" t="s">
        <v>120</v>
      </c>
      <c r="D335" s="31" t="s">
        <v>121</v>
      </c>
      <c r="E335" s="33" t="s">
        <v>122</v>
      </c>
      <c r="F335" s="31" t="s">
        <v>14</v>
      </c>
      <c r="G335" s="34">
        <v>26</v>
      </c>
      <c r="H335" s="35">
        <v>7800</v>
      </c>
      <c r="I335" s="35"/>
      <c r="J335" s="35"/>
      <c r="K335" s="35">
        <f t="shared" si="20"/>
        <v>26</v>
      </c>
      <c r="L335" s="35">
        <f t="shared" si="21"/>
        <v>7800</v>
      </c>
      <c r="M335" s="35">
        <v>7800</v>
      </c>
      <c r="N335" s="35">
        <f t="shared" si="22"/>
        <v>0</v>
      </c>
      <c r="O335" s="35">
        <f t="shared" si="23"/>
        <v>0</v>
      </c>
      <c r="P335" s="31" t="s">
        <v>53</v>
      </c>
      <c r="Q335" s="9" t="s">
        <v>54</v>
      </c>
      <c r="R335" t="s">
        <v>54</v>
      </c>
      <c r="S335" s="9" t="s">
        <v>877</v>
      </c>
    </row>
    <row r="336" ht="14.65" customHeight="1" spans="1:19">
      <c r="A336" s="31" t="s">
        <v>123</v>
      </c>
      <c r="B336" s="32" t="s">
        <v>13</v>
      </c>
      <c r="C336" s="31" t="s">
        <v>124</v>
      </c>
      <c r="D336" s="31" t="s">
        <v>125</v>
      </c>
      <c r="E336" s="33" t="s">
        <v>126</v>
      </c>
      <c r="F336" s="31" t="s">
        <v>14</v>
      </c>
      <c r="G336" s="34">
        <v>6</v>
      </c>
      <c r="H336" s="35">
        <v>840</v>
      </c>
      <c r="I336" s="35"/>
      <c r="J336" s="35"/>
      <c r="K336" s="35">
        <f t="shared" si="20"/>
        <v>6</v>
      </c>
      <c r="L336" s="35">
        <f t="shared" si="21"/>
        <v>840</v>
      </c>
      <c r="M336" s="35">
        <v>840</v>
      </c>
      <c r="N336" s="35">
        <f t="shared" si="22"/>
        <v>0</v>
      </c>
      <c r="O336" s="35">
        <f t="shared" si="23"/>
        <v>0</v>
      </c>
      <c r="P336" s="31" t="s">
        <v>53</v>
      </c>
      <c r="Q336" s="9" t="s">
        <v>54</v>
      </c>
      <c r="R336" t="s">
        <v>54</v>
      </c>
      <c r="S336" s="9" t="s">
        <v>877</v>
      </c>
    </row>
    <row r="337" ht="14.65" customHeight="1" spans="1:19">
      <c r="A337" s="31" t="s">
        <v>580</v>
      </c>
      <c r="B337" s="32" t="s">
        <v>18</v>
      </c>
      <c r="C337" s="31" t="s">
        <v>581</v>
      </c>
      <c r="D337" s="31" t="s">
        <v>53</v>
      </c>
      <c r="E337" s="33" t="s">
        <v>582</v>
      </c>
      <c r="F337" s="31" t="s">
        <v>14</v>
      </c>
      <c r="G337" s="34">
        <v>1</v>
      </c>
      <c r="H337" s="35">
        <v>311</v>
      </c>
      <c r="I337" s="35"/>
      <c r="J337" s="35"/>
      <c r="K337" s="35">
        <f t="shared" si="20"/>
        <v>1</v>
      </c>
      <c r="L337" s="35">
        <f t="shared" si="21"/>
        <v>311</v>
      </c>
      <c r="M337" s="35">
        <v>311</v>
      </c>
      <c r="N337" s="35">
        <f t="shared" si="22"/>
        <v>0</v>
      </c>
      <c r="O337" s="35">
        <f t="shared" si="23"/>
        <v>0</v>
      </c>
      <c r="P337" s="31" t="s">
        <v>53</v>
      </c>
      <c r="Q337" s="9" t="s">
        <v>54</v>
      </c>
      <c r="R337" t="s">
        <v>54</v>
      </c>
      <c r="S337" s="9" t="s">
        <v>877</v>
      </c>
    </row>
    <row r="338" ht="14.65" customHeight="1" spans="1:19">
      <c r="A338" s="31" t="s">
        <v>747</v>
      </c>
      <c r="B338" s="32" t="s">
        <v>23</v>
      </c>
      <c r="C338" s="31" t="s">
        <v>748</v>
      </c>
      <c r="D338" s="31" t="s">
        <v>749</v>
      </c>
      <c r="E338" s="33" t="s">
        <v>750</v>
      </c>
      <c r="F338" s="31" t="s">
        <v>14</v>
      </c>
      <c r="G338" s="34">
        <v>1</v>
      </c>
      <c r="H338" s="35">
        <v>22</v>
      </c>
      <c r="I338" s="35"/>
      <c r="J338" s="35"/>
      <c r="K338" s="35">
        <f t="shared" ref="K338:K375" si="24">G338+I338</f>
        <v>1</v>
      </c>
      <c r="L338" s="35">
        <f t="shared" ref="L338:L375" si="25">H338+J338</f>
        <v>22</v>
      </c>
      <c r="M338" s="35">
        <v>22</v>
      </c>
      <c r="N338" s="35">
        <f t="shared" ref="N338:N375" si="26">H338-M338</f>
        <v>0</v>
      </c>
      <c r="O338" s="35">
        <f t="shared" ref="O338:O375" si="27">N338</f>
        <v>0</v>
      </c>
      <c r="P338" s="31" t="s">
        <v>53</v>
      </c>
      <c r="Q338" s="9" t="s">
        <v>54</v>
      </c>
      <c r="R338" t="s">
        <v>54</v>
      </c>
      <c r="S338" s="9" t="s">
        <v>877</v>
      </c>
    </row>
    <row r="339" ht="14.65" customHeight="1" spans="1:19">
      <c r="A339" s="31" t="s">
        <v>751</v>
      </c>
      <c r="B339" s="32" t="s">
        <v>23</v>
      </c>
      <c r="C339" s="31" t="s">
        <v>748</v>
      </c>
      <c r="D339" s="31" t="s">
        <v>749</v>
      </c>
      <c r="E339" s="33" t="s">
        <v>750</v>
      </c>
      <c r="F339" s="31" t="s">
        <v>14</v>
      </c>
      <c r="G339" s="34">
        <v>1</v>
      </c>
      <c r="H339" s="35">
        <v>22</v>
      </c>
      <c r="I339" s="35"/>
      <c r="J339" s="35"/>
      <c r="K339" s="35">
        <f t="shared" si="24"/>
        <v>1</v>
      </c>
      <c r="L339" s="35">
        <f t="shared" si="25"/>
        <v>22</v>
      </c>
      <c r="M339" s="35">
        <v>22</v>
      </c>
      <c r="N339" s="35">
        <f t="shared" si="26"/>
        <v>0</v>
      </c>
      <c r="O339" s="35">
        <f t="shared" si="27"/>
        <v>0</v>
      </c>
      <c r="P339" s="31" t="s">
        <v>53</v>
      </c>
      <c r="Q339" s="9" t="s">
        <v>54</v>
      </c>
      <c r="R339" t="s">
        <v>54</v>
      </c>
      <c r="S339" s="9" t="s">
        <v>877</v>
      </c>
    </row>
    <row r="340" ht="14.65" customHeight="1" spans="1:19">
      <c r="A340" s="31" t="s">
        <v>752</v>
      </c>
      <c r="B340" s="32" t="s">
        <v>23</v>
      </c>
      <c r="C340" s="31" t="s">
        <v>748</v>
      </c>
      <c r="D340" s="31" t="s">
        <v>749</v>
      </c>
      <c r="E340" s="33" t="s">
        <v>750</v>
      </c>
      <c r="F340" s="31" t="s">
        <v>14</v>
      </c>
      <c r="G340" s="34">
        <v>1</v>
      </c>
      <c r="H340" s="35">
        <v>22</v>
      </c>
      <c r="I340" s="35"/>
      <c r="J340" s="35"/>
      <c r="K340" s="35">
        <f t="shared" si="24"/>
        <v>1</v>
      </c>
      <c r="L340" s="35">
        <f t="shared" si="25"/>
        <v>22</v>
      </c>
      <c r="M340" s="35">
        <v>22</v>
      </c>
      <c r="N340" s="35">
        <f t="shared" si="26"/>
        <v>0</v>
      </c>
      <c r="O340" s="35">
        <f t="shared" si="27"/>
        <v>0</v>
      </c>
      <c r="P340" s="31" t="s">
        <v>53</v>
      </c>
      <c r="Q340" s="9" t="s">
        <v>54</v>
      </c>
      <c r="R340" t="s">
        <v>54</v>
      </c>
      <c r="S340" s="9" t="s">
        <v>877</v>
      </c>
    </row>
    <row r="341" ht="14.65" customHeight="1" spans="1:19">
      <c r="A341" s="31" t="s">
        <v>753</v>
      </c>
      <c r="B341" s="32" t="s">
        <v>23</v>
      </c>
      <c r="C341" s="31" t="s">
        <v>748</v>
      </c>
      <c r="D341" s="31" t="s">
        <v>749</v>
      </c>
      <c r="E341" s="33" t="s">
        <v>750</v>
      </c>
      <c r="F341" s="31" t="s">
        <v>14</v>
      </c>
      <c r="G341" s="34">
        <v>1</v>
      </c>
      <c r="H341" s="35">
        <v>22</v>
      </c>
      <c r="I341" s="35"/>
      <c r="J341" s="35"/>
      <c r="K341" s="35">
        <f t="shared" si="24"/>
        <v>1</v>
      </c>
      <c r="L341" s="35">
        <f t="shared" si="25"/>
        <v>22</v>
      </c>
      <c r="M341" s="35">
        <v>22</v>
      </c>
      <c r="N341" s="35">
        <f t="shared" si="26"/>
        <v>0</v>
      </c>
      <c r="O341" s="35">
        <f t="shared" si="27"/>
        <v>0</v>
      </c>
      <c r="P341" s="31" t="s">
        <v>53</v>
      </c>
      <c r="Q341" s="9" t="s">
        <v>54</v>
      </c>
      <c r="R341" t="s">
        <v>54</v>
      </c>
      <c r="S341" s="9" t="s">
        <v>877</v>
      </c>
    </row>
    <row r="342" ht="14.65" customHeight="1" spans="1:19">
      <c r="A342" s="31" t="s">
        <v>754</v>
      </c>
      <c r="B342" s="32" t="s">
        <v>23</v>
      </c>
      <c r="C342" s="31" t="s">
        <v>748</v>
      </c>
      <c r="D342" s="31" t="s">
        <v>749</v>
      </c>
      <c r="E342" s="33" t="s">
        <v>750</v>
      </c>
      <c r="F342" s="31" t="s">
        <v>14</v>
      </c>
      <c r="G342" s="34">
        <v>1</v>
      </c>
      <c r="H342" s="35">
        <v>22</v>
      </c>
      <c r="I342" s="35"/>
      <c r="J342" s="35"/>
      <c r="K342" s="35">
        <f t="shared" si="24"/>
        <v>1</v>
      </c>
      <c r="L342" s="35">
        <f t="shared" si="25"/>
        <v>22</v>
      </c>
      <c r="M342" s="35">
        <v>22</v>
      </c>
      <c r="N342" s="35">
        <f t="shared" si="26"/>
        <v>0</v>
      </c>
      <c r="O342" s="35">
        <f t="shared" si="27"/>
        <v>0</v>
      </c>
      <c r="P342" s="31" t="s">
        <v>53</v>
      </c>
      <c r="Q342" s="9" t="s">
        <v>54</v>
      </c>
      <c r="R342" t="s">
        <v>54</v>
      </c>
      <c r="S342" s="9" t="s">
        <v>877</v>
      </c>
    </row>
    <row r="343" ht="14.65" customHeight="1" spans="1:19">
      <c r="A343" s="31" t="s">
        <v>755</v>
      </c>
      <c r="B343" s="32" t="s">
        <v>23</v>
      </c>
      <c r="C343" s="31" t="s">
        <v>748</v>
      </c>
      <c r="D343" s="31" t="s">
        <v>749</v>
      </c>
      <c r="E343" s="33" t="s">
        <v>750</v>
      </c>
      <c r="F343" s="31" t="s">
        <v>14</v>
      </c>
      <c r="G343" s="34">
        <v>1</v>
      </c>
      <c r="H343" s="35">
        <v>22</v>
      </c>
      <c r="I343" s="35"/>
      <c r="J343" s="35"/>
      <c r="K343" s="35">
        <f t="shared" si="24"/>
        <v>1</v>
      </c>
      <c r="L343" s="35">
        <f t="shared" si="25"/>
        <v>22</v>
      </c>
      <c r="M343" s="35">
        <v>22</v>
      </c>
      <c r="N343" s="35">
        <f t="shared" si="26"/>
        <v>0</v>
      </c>
      <c r="O343" s="35">
        <f t="shared" si="27"/>
        <v>0</v>
      </c>
      <c r="P343" s="31" t="s">
        <v>53</v>
      </c>
      <c r="Q343" s="9" t="s">
        <v>54</v>
      </c>
      <c r="R343" t="s">
        <v>54</v>
      </c>
      <c r="S343" s="9" t="s">
        <v>877</v>
      </c>
    </row>
    <row r="344" ht="14.65" customHeight="1" spans="1:19">
      <c r="A344" s="31" t="s">
        <v>756</v>
      </c>
      <c r="B344" s="32" t="s">
        <v>23</v>
      </c>
      <c r="C344" s="31" t="s">
        <v>748</v>
      </c>
      <c r="D344" s="31" t="s">
        <v>749</v>
      </c>
      <c r="E344" s="33" t="s">
        <v>750</v>
      </c>
      <c r="F344" s="31" t="s">
        <v>14</v>
      </c>
      <c r="G344" s="34">
        <v>1</v>
      </c>
      <c r="H344" s="35">
        <v>22</v>
      </c>
      <c r="I344" s="35"/>
      <c r="J344" s="35"/>
      <c r="K344" s="35">
        <f t="shared" si="24"/>
        <v>1</v>
      </c>
      <c r="L344" s="35">
        <f t="shared" si="25"/>
        <v>22</v>
      </c>
      <c r="M344" s="35">
        <v>22</v>
      </c>
      <c r="N344" s="35">
        <f t="shared" si="26"/>
        <v>0</v>
      </c>
      <c r="O344" s="35">
        <f t="shared" si="27"/>
        <v>0</v>
      </c>
      <c r="P344" s="31" t="s">
        <v>53</v>
      </c>
      <c r="Q344" s="9" t="s">
        <v>54</v>
      </c>
      <c r="R344" t="s">
        <v>54</v>
      </c>
      <c r="S344" s="9" t="s">
        <v>877</v>
      </c>
    </row>
    <row r="345" ht="14.65" customHeight="1" spans="1:19">
      <c r="A345" s="31" t="s">
        <v>757</v>
      </c>
      <c r="B345" s="32" t="s">
        <v>23</v>
      </c>
      <c r="C345" s="31" t="s">
        <v>748</v>
      </c>
      <c r="D345" s="31" t="s">
        <v>749</v>
      </c>
      <c r="E345" s="33" t="s">
        <v>750</v>
      </c>
      <c r="F345" s="31" t="s">
        <v>14</v>
      </c>
      <c r="G345" s="34">
        <v>1</v>
      </c>
      <c r="H345" s="35">
        <v>22</v>
      </c>
      <c r="I345" s="35"/>
      <c r="J345" s="35"/>
      <c r="K345" s="35">
        <f t="shared" si="24"/>
        <v>1</v>
      </c>
      <c r="L345" s="35">
        <f t="shared" si="25"/>
        <v>22</v>
      </c>
      <c r="M345" s="35">
        <v>22</v>
      </c>
      <c r="N345" s="35">
        <f t="shared" si="26"/>
        <v>0</v>
      </c>
      <c r="O345" s="35">
        <f t="shared" si="27"/>
        <v>0</v>
      </c>
      <c r="P345" s="31" t="s">
        <v>53</v>
      </c>
      <c r="Q345" s="9" t="s">
        <v>54</v>
      </c>
      <c r="R345" t="s">
        <v>54</v>
      </c>
      <c r="S345" s="9" t="s">
        <v>877</v>
      </c>
    </row>
    <row r="346" ht="14.65" customHeight="1" spans="1:19">
      <c r="A346" s="31" t="s">
        <v>758</v>
      </c>
      <c r="B346" s="32" t="s">
        <v>23</v>
      </c>
      <c r="C346" s="31" t="s">
        <v>748</v>
      </c>
      <c r="D346" s="31" t="s">
        <v>749</v>
      </c>
      <c r="E346" s="33" t="s">
        <v>750</v>
      </c>
      <c r="F346" s="31" t="s">
        <v>14</v>
      </c>
      <c r="G346" s="34">
        <v>1</v>
      </c>
      <c r="H346" s="35">
        <v>22</v>
      </c>
      <c r="I346" s="35"/>
      <c r="J346" s="35"/>
      <c r="K346" s="35">
        <f t="shared" si="24"/>
        <v>1</v>
      </c>
      <c r="L346" s="35">
        <f t="shared" si="25"/>
        <v>22</v>
      </c>
      <c r="M346" s="35">
        <v>22</v>
      </c>
      <c r="N346" s="35">
        <f t="shared" si="26"/>
        <v>0</v>
      </c>
      <c r="O346" s="35">
        <f t="shared" si="27"/>
        <v>0</v>
      </c>
      <c r="P346" s="31" t="s">
        <v>53</v>
      </c>
      <c r="Q346" s="9" t="s">
        <v>54</v>
      </c>
      <c r="R346" t="s">
        <v>54</v>
      </c>
      <c r="S346" s="9" t="s">
        <v>877</v>
      </c>
    </row>
    <row r="347" ht="14.65" customHeight="1" spans="1:19">
      <c r="A347" s="31" t="s">
        <v>759</v>
      </c>
      <c r="B347" s="32" t="s">
        <v>23</v>
      </c>
      <c r="C347" s="31" t="s">
        <v>748</v>
      </c>
      <c r="D347" s="31" t="s">
        <v>749</v>
      </c>
      <c r="E347" s="33" t="s">
        <v>750</v>
      </c>
      <c r="F347" s="31" t="s">
        <v>14</v>
      </c>
      <c r="G347" s="34">
        <v>1</v>
      </c>
      <c r="H347" s="35">
        <v>22</v>
      </c>
      <c r="I347" s="35"/>
      <c r="J347" s="35"/>
      <c r="K347" s="35">
        <f t="shared" si="24"/>
        <v>1</v>
      </c>
      <c r="L347" s="35">
        <f t="shared" si="25"/>
        <v>22</v>
      </c>
      <c r="M347" s="35">
        <v>22</v>
      </c>
      <c r="N347" s="35">
        <f t="shared" si="26"/>
        <v>0</v>
      </c>
      <c r="O347" s="35">
        <f t="shared" si="27"/>
        <v>0</v>
      </c>
      <c r="P347" s="31" t="s">
        <v>53</v>
      </c>
      <c r="Q347" s="9" t="s">
        <v>54</v>
      </c>
      <c r="R347" t="s">
        <v>54</v>
      </c>
      <c r="S347" s="9" t="s">
        <v>877</v>
      </c>
    </row>
    <row r="348" ht="14.65" customHeight="1" spans="1:19">
      <c r="A348" s="31" t="s">
        <v>760</v>
      </c>
      <c r="B348" s="32" t="s">
        <v>23</v>
      </c>
      <c r="C348" s="31" t="s">
        <v>748</v>
      </c>
      <c r="D348" s="31" t="s">
        <v>749</v>
      </c>
      <c r="E348" s="33" t="s">
        <v>750</v>
      </c>
      <c r="F348" s="31" t="s">
        <v>14</v>
      </c>
      <c r="G348" s="34">
        <v>1</v>
      </c>
      <c r="H348" s="35">
        <v>22</v>
      </c>
      <c r="I348" s="35"/>
      <c r="J348" s="35"/>
      <c r="K348" s="35">
        <f t="shared" si="24"/>
        <v>1</v>
      </c>
      <c r="L348" s="35">
        <f t="shared" si="25"/>
        <v>22</v>
      </c>
      <c r="M348" s="35">
        <v>22</v>
      </c>
      <c r="N348" s="35">
        <f t="shared" si="26"/>
        <v>0</v>
      </c>
      <c r="O348" s="35">
        <f t="shared" si="27"/>
        <v>0</v>
      </c>
      <c r="P348" s="31" t="s">
        <v>53</v>
      </c>
      <c r="Q348" s="9" t="s">
        <v>54</v>
      </c>
      <c r="R348" t="s">
        <v>54</v>
      </c>
      <c r="S348" s="9" t="s">
        <v>877</v>
      </c>
    </row>
    <row r="349" ht="14.65" customHeight="1" spans="1:19">
      <c r="A349" s="31" t="s">
        <v>761</v>
      </c>
      <c r="B349" s="32" t="s">
        <v>23</v>
      </c>
      <c r="C349" s="31" t="s">
        <v>748</v>
      </c>
      <c r="D349" s="31" t="s">
        <v>749</v>
      </c>
      <c r="E349" s="33" t="s">
        <v>750</v>
      </c>
      <c r="F349" s="31" t="s">
        <v>14</v>
      </c>
      <c r="G349" s="34">
        <v>1</v>
      </c>
      <c r="H349" s="35">
        <v>22</v>
      </c>
      <c r="I349" s="35"/>
      <c r="J349" s="35"/>
      <c r="K349" s="35">
        <f t="shared" si="24"/>
        <v>1</v>
      </c>
      <c r="L349" s="35">
        <f t="shared" si="25"/>
        <v>22</v>
      </c>
      <c r="M349" s="35">
        <v>22</v>
      </c>
      <c r="N349" s="35">
        <f t="shared" si="26"/>
        <v>0</v>
      </c>
      <c r="O349" s="35">
        <f t="shared" si="27"/>
        <v>0</v>
      </c>
      <c r="P349" s="31" t="s">
        <v>53</v>
      </c>
      <c r="Q349" s="9" t="s">
        <v>54</v>
      </c>
      <c r="R349" t="s">
        <v>54</v>
      </c>
      <c r="S349" s="9" t="s">
        <v>877</v>
      </c>
    </row>
    <row r="350" ht="14.65" customHeight="1" spans="1:19">
      <c r="A350" s="31" t="s">
        <v>762</v>
      </c>
      <c r="B350" s="32" t="s">
        <v>23</v>
      </c>
      <c r="C350" s="31" t="s">
        <v>763</v>
      </c>
      <c r="D350" s="31" t="s">
        <v>764</v>
      </c>
      <c r="E350" s="33" t="s">
        <v>765</v>
      </c>
      <c r="F350" s="31" t="s">
        <v>14</v>
      </c>
      <c r="G350" s="34">
        <v>1</v>
      </c>
      <c r="H350" s="35">
        <v>40</v>
      </c>
      <c r="I350" s="35"/>
      <c r="J350" s="35"/>
      <c r="K350" s="35">
        <f t="shared" si="24"/>
        <v>1</v>
      </c>
      <c r="L350" s="35">
        <f t="shared" si="25"/>
        <v>40</v>
      </c>
      <c r="M350" s="35">
        <v>40</v>
      </c>
      <c r="N350" s="35">
        <f t="shared" si="26"/>
        <v>0</v>
      </c>
      <c r="O350" s="35">
        <f t="shared" si="27"/>
        <v>0</v>
      </c>
      <c r="P350" s="31" t="s">
        <v>53</v>
      </c>
      <c r="Q350" s="9" t="s">
        <v>54</v>
      </c>
      <c r="R350" t="s">
        <v>54</v>
      </c>
      <c r="S350" s="9" t="s">
        <v>877</v>
      </c>
    </row>
    <row r="351" ht="14.65" customHeight="1" spans="1:19">
      <c r="A351" s="31" t="s">
        <v>766</v>
      </c>
      <c r="B351" s="32" t="s">
        <v>23</v>
      </c>
      <c r="C351" s="31" t="s">
        <v>763</v>
      </c>
      <c r="D351" s="31" t="s">
        <v>764</v>
      </c>
      <c r="E351" s="33" t="s">
        <v>765</v>
      </c>
      <c r="F351" s="31" t="s">
        <v>14</v>
      </c>
      <c r="G351" s="34">
        <v>1</v>
      </c>
      <c r="H351" s="35">
        <v>40</v>
      </c>
      <c r="I351" s="35"/>
      <c r="J351" s="35"/>
      <c r="K351" s="35">
        <f t="shared" si="24"/>
        <v>1</v>
      </c>
      <c r="L351" s="35">
        <f t="shared" si="25"/>
        <v>40</v>
      </c>
      <c r="M351" s="35">
        <v>40</v>
      </c>
      <c r="N351" s="35">
        <f t="shared" si="26"/>
        <v>0</v>
      </c>
      <c r="O351" s="35">
        <f t="shared" si="27"/>
        <v>0</v>
      </c>
      <c r="P351" s="31" t="s">
        <v>53</v>
      </c>
      <c r="Q351" s="9" t="s">
        <v>54</v>
      </c>
      <c r="R351" t="s">
        <v>54</v>
      </c>
      <c r="S351" s="9" t="s">
        <v>877</v>
      </c>
    </row>
    <row r="352" ht="14.65" customHeight="1" spans="1:19">
      <c r="A352" s="31" t="s">
        <v>767</v>
      </c>
      <c r="B352" s="32" t="s">
        <v>23</v>
      </c>
      <c r="C352" s="31" t="s">
        <v>768</v>
      </c>
      <c r="D352" s="31" t="s">
        <v>769</v>
      </c>
      <c r="E352" s="33" t="s">
        <v>765</v>
      </c>
      <c r="F352" s="31" t="s">
        <v>14</v>
      </c>
      <c r="G352" s="34">
        <v>1</v>
      </c>
      <c r="H352" s="35">
        <v>100</v>
      </c>
      <c r="I352" s="35"/>
      <c r="J352" s="35"/>
      <c r="K352" s="35">
        <f t="shared" si="24"/>
        <v>1</v>
      </c>
      <c r="L352" s="35">
        <f t="shared" si="25"/>
        <v>100</v>
      </c>
      <c r="M352" s="35">
        <v>100</v>
      </c>
      <c r="N352" s="35">
        <f t="shared" si="26"/>
        <v>0</v>
      </c>
      <c r="O352" s="35">
        <f t="shared" si="27"/>
        <v>0</v>
      </c>
      <c r="P352" s="31" t="s">
        <v>53</v>
      </c>
      <c r="Q352" s="9" t="s">
        <v>54</v>
      </c>
      <c r="R352" t="s">
        <v>54</v>
      </c>
      <c r="S352" s="9" t="s">
        <v>877</v>
      </c>
    </row>
    <row r="353" ht="14.65" customHeight="1" spans="1:19">
      <c r="A353" s="31" t="s">
        <v>770</v>
      </c>
      <c r="B353" s="32" t="s">
        <v>23</v>
      </c>
      <c r="C353" s="31" t="s">
        <v>763</v>
      </c>
      <c r="D353" s="31" t="s">
        <v>764</v>
      </c>
      <c r="E353" s="33" t="s">
        <v>765</v>
      </c>
      <c r="F353" s="31" t="s">
        <v>14</v>
      </c>
      <c r="G353" s="34">
        <v>1</v>
      </c>
      <c r="H353" s="35">
        <v>40</v>
      </c>
      <c r="I353" s="35"/>
      <c r="J353" s="35"/>
      <c r="K353" s="35">
        <f t="shared" si="24"/>
        <v>1</v>
      </c>
      <c r="L353" s="35">
        <f t="shared" si="25"/>
        <v>40</v>
      </c>
      <c r="M353" s="35">
        <v>40</v>
      </c>
      <c r="N353" s="35">
        <f t="shared" si="26"/>
        <v>0</v>
      </c>
      <c r="O353" s="35">
        <f t="shared" si="27"/>
        <v>0</v>
      </c>
      <c r="P353" s="31" t="s">
        <v>53</v>
      </c>
      <c r="Q353" s="9" t="s">
        <v>54</v>
      </c>
      <c r="R353" t="s">
        <v>54</v>
      </c>
      <c r="S353" s="9" t="s">
        <v>877</v>
      </c>
    </row>
    <row r="354" ht="14.65" customHeight="1" spans="1:19">
      <c r="A354" s="31" t="s">
        <v>771</v>
      </c>
      <c r="B354" s="32" t="s">
        <v>23</v>
      </c>
      <c r="C354" s="31" t="s">
        <v>763</v>
      </c>
      <c r="D354" s="31" t="s">
        <v>764</v>
      </c>
      <c r="E354" s="33" t="s">
        <v>765</v>
      </c>
      <c r="F354" s="31" t="s">
        <v>14</v>
      </c>
      <c r="G354" s="34">
        <v>1</v>
      </c>
      <c r="H354" s="35">
        <v>40</v>
      </c>
      <c r="I354" s="35"/>
      <c r="J354" s="35"/>
      <c r="K354" s="35">
        <f t="shared" si="24"/>
        <v>1</v>
      </c>
      <c r="L354" s="35">
        <f t="shared" si="25"/>
        <v>40</v>
      </c>
      <c r="M354" s="35">
        <v>40</v>
      </c>
      <c r="N354" s="35">
        <f t="shared" si="26"/>
        <v>0</v>
      </c>
      <c r="O354" s="35">
        <f t="shared" si="27"/>
        <v>0</v>
      </c>
      <c r="P354" s="31" t="s">
        <v>53</v>
      </c>
      <c r="Q354" s="9" t="s">
        <v>54</v>
      </c>
      <c r="R354" t="s">
        <v>54</v>
      </c>
      <c r="S354" s="9" t="s">
        <v>877</v>
      </c>
    </row>
    <row r="355" ht="14.65" customHeight="1" spans="1:19">
      <c r="A355" s="31" t="s">
        <v>772</v>
      </c>
      <c r="B355" s="32" t="s">
        <v>23</v>
      </c>
      <c r="C355" s="31" t="s">
        <v>763</v>
      </c>
      <c r="D355" s="31" t="s">
        <v>764</v>
      </c>
      <c r="E355" s="33" t="s">
        <v>765</v>
      </c>
      <c r="F355" s="31" t="s">
        <v>14</v>
      </c>
      <c r="G355" s="34">
        <v>1</v>
      </c>
      <c r="H355" s="35">
        <v>40</v>
      </c>
      <c r="I355" s="35"/>
      <c r="J355" s="35"/>
      <c r="K355" s="35">
        <f t="shared" si="24"/>
        <v>1</v>
      </c>
      <c r="L355" s="35">
        <f t="shared" si="25"/>
        <v>40</v>
      </c>
      <c r="M355" s="35">
        <v>40</v>
      </c>
      <c r="N355" s="35">
        <f t="shared" si="26"/>
        <v>0</v>
      </c>
      <c r="O355" s="35">
        <f t="shared" si="27"/>
        <v>0</v>
      </c>
      <c r="P355" s="31" t="s">
        <v>53</v>
      </c>
      <c r="Q355" s="9" t="s">
        <v>54</v>
      </c>
      <c r="R355" t="s">
        <v>54</v>
      </c>
      <c r="S355" s="9" t="s">
        <v>877</v>
      </c>
    </row>
    <row r="356" ht="14.65" customHeight="1" spans="1:19">
      <c r="A356" s="31" t="s">
        <v>773</v>
      </c>
      <c r="B356" s="32" t="s">
        <v>23</v>
      </c>
      <c r="C356" s="31" t="s">
        <v>763</v>
      </c>
      <c r="D356" s="31" t="s">
        <v>764</v>
      </c>
      <c r="E356" s="33" t="s">
        <v>765</v>
      </c>
      <c r="F356" s="31" t="s">
        <v>14</v>
      </c>
      <c r="G356" s="34">
        <v>1</v>
      </c>
      <c r="H356" s="35">
        <v>40</v>
      </c>
      <c r="I356" s="35"/>
      <c r="J356" s="35"/>
      <c r="K356" s="35">
        <f t="shared" si="24"/>
        <v>1</v>
      </c>
      <c r="L356" s="35">
        <f t="shared" si="25"/>
        <v>40</v>
      </c>
      <c r="M356" s="35">
        <v>40</v>
      </c>
      <c r="N356" s="35">
        <f t="shared" si="26"/>
        <v>0</v>
      </c>
      <c r="O356" s="35">
        <f t="shared" si="27"/>
        <v>0</v>
      </c>
      <c r="P356" s="31" t="s">
        <v>53</v>
      </c>
      <c r="Q356" s="9" t="s">
        <v>54</v>
      </c>
      <c r="R356" t="s">
        <v>54</v>
      </c>
      <c r="S356" s="9" t="s">
        <v>877</v>
      </c>
    </row>
    <row r="357" ht="14.65" customHeight="1" spans="1:19">
      <c r="A357" s="31" t="s">
        <v>774</v>
      </c>
      <c r="B357" s="32" t="s">
        <v>23</v>
      </c>
      <c r="C357" s="31" t="s">
        <v>763</v>
      </c>
      <c r="D357" s="31" t="s">
        <v>764</v>
      </c>
      <c r="E357" s="33" t="s">
        <v>765</v>
      </c>
      <c r="F357" s="31" t="s">
        <v>14</v>
      </c>
      <c r="G357" s="34">
        <v>1</v>
      </c>
      <c r="H357" s="35">
        <v>40</v>
      </c>
      <c r="I357" s="35"/>
      <c r="J357" s="35"/>
      <c r="K357" s="35">
        <f t="shared" si="24"/>
        <v>1</v>
      </c>
      <c r="L357" s="35">
        <f t="shared" si="25"/>
        <v>40</v>
      </c>
      <c r="M357" s="35">
        <v>40</v>
      </c>
      <c r="N357" s="35">
        <f t="shared" si="26"/>
        <v>0</v>
      </c>
      <c r="O357" s="35">
        <f t="shared" si="27"/>
        <v>0</v>
      </c>
      <c r="P357" s="31" t="s">
        <v>53</v>
      </c>
      <c r="Q357" s="9" t="s">
        <v>54</v>
      </c>
      <c r="R357" t="s">
        <v>54</v>
      </c>
      <c r="S357" s="9" t="s">
        <v>877</v>
      </c>
    </row>
    <row r="358" ht="14.65" customHeight="1" spans="1:19">
      <c r="A358" s="31" t="s">
        <v>775</v>
      </c>
      <c r="B358" s="32" t="s">
        <v>23</v>
      </c>
      <c r="C358" s="31" t="s">
        <v>763</v>
      </c>
      <c r="D358" s="31" t="s">
        <v>764</v>
      </c>
      <c r="E358" s="33" t="s">
        <v>765</v>
      </c>
      <c r="F358" s="31" t="s">
        <v>14</v>
      </c>
      <c r="G358" s="34">
        <v>1</v>
      </c>
      <c r="H358" s="35">
        <v>40</v>
      </c>
      <c r="I358" s="35"/>
      <c r="J358" s="35"/>
      <c r="K358" s="35">
        <f t="shared" si="24"/>
        <v>1</v>
      </c>
      <c r="L358" s="35">
        <f t="shared" si="25"/>
        <v>40</v>
      </c>
      <c r="M358" s="35">
        <v>40</v>
      </c>
      <c r="N358" s="35">
        <f t="shared" si="26"/>
        <v>0</v>
      </c>
      <c r="O358" s="35">
        <f t="shared" si="27"/>
        <v>0</v>
      </c>
      <c r="P358" s="31" t="s">
        <v>53</v>
      </c>
      <c r="Q358" s="9" t="s">
        <v>54</v>
      </c>
      <c r="R358" t="s">
        <v>54</v>
      </c>
      <c r="S358" s="9" t="s">
        <v>877</v>
      </c>
    </row>
    <row r="359" ht="14.65" customHeight="1" spans="1:19">
      <c r="A359" s="31" t="s">
        <v>776</v>
      </c>
      <c r="B359" s="32" t="s">
        <v>23</v>
      </c>
      <c r="C359" s="31" t="s">
        <v>763</v>
      </c>
      <c r="D359" s="31" t="s">
        <v>764</v>
      </c>
      <c r="E359" s="33" t="s">
        <v>765</v>
      </c>
      <c r="F359" s="31" t="s">
        <v>14</v>
      </c>
      <c r="G359" s="34">
        <v>1</v>
      </c>
      <c r="H359" s="35">
        <v>40</v>
      </c>
      <c r="I359" s="35"/>
      <c r="J359" s="35"/>
      <c r="K359" s="35">
        <f t="shared" si="24"/>
        <v>1</v>
      </c>
      <c r="L359" s="35">
        <f t="shared" si="25"/>
        <v>40</v>
      </c>
      <c r="M359" s="35">
        <v>40</v>
      </c>
      <c r="N359" s="35">
        <f t="shared" si="26"/>
        <v>0</v>
      </c>
      <c r="O359" s="35">
        <f t="shared" si="27"/>
        <v>0</v>
      </c>
      <c r="P359" s="31" t="s">
        <v>53</v>
      </c>
      <c r="Q359" s="9" t="s">
        <v>54</v>
      </c>
      <c r="R359" t="s">
        <v>54</v>
      </c>
      <c r="S359" s="9" t="s">
        <v>877</v>
      </c>
    </row>
    <row r="360" ht="14.65" customHeight="1" spans="1:19">
      <c r="A360" s="31" t="s">
        <v>777</v>
      </c>
      <c r="B360" s="32" t="s">
        <v>23</v>
      </c>
      <c r="C360" s="31" t="s">
        <v>763</v>
      </c>
      <c r="D360" s="31" t="s">
        <v>764</v>
      </c>
      <c r="E360" s="33" t="s">
        <v>765</v>
      </c>
      <c r="F360" s="31" t="s">
        <v>14</v>
      </c>
      <c r="G360" s="34">
        <v>1</v>
      </c>
      <c r="H360" s="35">
        <v>40</v>
      </c>
      <c r="I360" s="35"/>
      <c r="J360" s="35"/>
      <c r="K360" s="35">
        <f t="shared" si="24"/>
        <v>1</v>
      </c>
      <c r="L360" s="35">
        <f t="shared" si="25"/>
        <v>40</v>
      </c>
      <c r="M360" s="35">
        <v>40</v>
      </c>
      <c r="N360" s="35">
        <f t="shared" si="26"/>
        <v>0</v>
      </c>
      <c r="O360" s="35">
        <f t="shared" si="27"/>
        <v>0</v>
      </c>
      <c r="P360" s="31" t="s">
        <v>53</v>
      </c>
      <c r="Q360" s="9" t="s">
        <v>54</v>
      </c>
      <c r="R360" t="s">
        <v>54</v>
      </c>
      <c r="S360" s="9" t="s">
        <v>877</v>
      </c>
    </row>
    <row r="361" ht="14.65" customHeight="1" spans="1:19">
      <c r="A361" s="31" t="s">
        <v>778</v>
      </c>
      <c r="B361" s="32" t="s">
        <v>23</v>
      </c>
      <c r="C361" s="31" t="s">
        <v>763</v>
      </c>
      <c r="D361" s="31" t="s">
        <v>764</v>
      </c>
      <c r="E361" s="33" t="s">
        <v>765</v>
      </c>
      <c r="F361" s="31" t="s">
        <v>14</v>
      </c>
      <c r="G361" s="34">
        <v>1</v>
      </c>
      <c r="H361" s="35">
        <v>40</v>
      </c>
      <c r="I361" s="35"/>
      <c r="J361" s="35"/>
      <c r="K361" s="35">
        <f t="shared" si="24"/>
        <v>1</v>
      </c>
      <c r="L361" s="35">
        <f t="shared" si="25"/>
        <v>40</v>
      </c>
      <c r="M361" s="35">
        <v>40</v>
      </c>
      <c r="N361" s="35">
        <f t="shared" si="26"/>
        <v>0</v>
      </c>
      <c r="O361" s="35">
        <f t="shared" si="27"/>
        <v>0</v>
      </c>
      <c r="P361" s="31" t="s">
        <v>53</v>
      </c>
      <c r="Q361" s="9" t="s">
        <v>54</v>
      </c>
      <c r="R361" t="s">
        <v>54</v>
      </c>
      <c r="S361" s="9" t="s">
        <v>877</v>
      </c>
    </row>
    <row r="362" ht="14.65" customHeight="1" spans="1:19">
      <c r="A362" s="31" t="s">
        <v>779</v>
      </c>
      <c r="B362" s="32" t="s">
        <v>23</v>
      </c>
      <c r="C362" s="31" t="s">
        <v>763</v>
      </c>
      <c r="D362" s="31" t="s">
        <v>764</v>
      </c>
      <c r="E362" s="33" t="s">
        <v>765</v>
      </c>
      <c r="F362" s="31" t="s">
        <v>14</v>
      </c>
      <c r="G362" s="34">
        <v>1</v>
      </c>
      <c r="H362" s="35">
        <v>40</v>
      </c>
      <c r="I362" s="35"/>
      <c r="J362" s="35"/>
      <c r="K362" s="35">
        <f t="shared" si="24"/>
        <v>1</v>
      </c>
      <c r="L362" s="35">
        <f t="shared" si="25"/>
        <v>40</v>
      </c>
      <c r="M362" s="35">
        <v>40</v>
      </c>
      <c r="N362" s="35">
        <f t="shared" si="26"/>
        <v>0</v>
      </c>
      <c r="O362" s="35">
        <f t="shared" si="27"/>
        <v>0</v>
      </c>
      <c r="P362" s="31" t="s">
        <v>53</v>
      </c>
      <c r="Q362" s="9" t="s">
        <v>54</v>
      </c>
      <c r="R362" t="s">
        <v>54</v>
      </c>
      <c r="S362" s="9" t="s">
        <v>877</v>
      </c>
    </row>
    <row r="363" ht="14.65" customHeight="1" spans="1:19">
      <c r="A363" s="31" t="s">
        <v>780</v>
      </c>
      <c r="B363" s="32" t="s">
        <v>23</v>
      </c>
      <c r="C363" s="31" t="s">
        <v>763</v>
      </c>
      <c r="D363" s="31" t="s">
        <v>764</v>
      </c>
      <c r="E363" s="33" t="s">
        <v>765</v>
      </c>
      <c r="F363" s="31" t="s">
        <v>14</v>
      </c>
      <c r="G363" s="34">
        <v>1</v>
      </c>
      <c r="H363" s="35">
        <v>40</v>
      </c>
      <c r="I363" s="35"/>
      <c r="J363" s="35"/>
      <c r="K363" s="35">
        <f t="shared" si="24"/>
        <v>1</v>
      </c>
      <c r="L363" s="35">
        <f t="shared" si="25"/>
        <v>40</v>
      </c>
      <c r="M363" s="35">
        <v>40</v>
      </c>
      <c r="N363" s="35">
        <f t="shared" si="26"/>
        <v>0</v>
      </c>
      <c r="O363" s="35">
        <f t="shared" si="27"/>
        <v>0</v>
      </c>
      <c r="P363" s="31" t="s">
        <v>53</v>
      </c>
      <c r="Q363" s="9" t="s">
        <v>54</v>
      </c>
      <c r="R363" t="s">
        <v>54</v>
      </c>
      <c r="S363" s="9" t="s">
        <v>877</v>
      </c>
    </row>
    <row r="364" ht="14.65" customHeight="1" spans="1:19">
      <c r="A364" s="31" t="s">
        <v>781</v>
      </c>
      <c r="B364" s="32" t="s">
        <v>23</v>
      </c>
      <c r="C364" s="31" t="s">
        <v>763</v>
      </c>
      <c r="D364" s="31" t="s">
        <v>764</v>
      </c>
      <c r="E364" s="33" t="s">
        <v>765</v>
      </c>
      <c r="F364" s="31" t="s">
        <v>14</v>
      </c>
      <c r="G364" s="34">
        <v>1</v>
      </c>
      <c r="H364" s="35">
        <v>40</v>
      </c>
      <c r="I364" s="35"/>
      <c r="J364" s="35"/>
      <c r="K364" s="35">
        <f t="shared" si="24"/>
        <v>1</v>
      </c>
      <c r="L364" s="35">
        <f t="shared" si="25"/>
        <v>40</v>
      </c>
      <c r="M364" s="35">
        <v>40</v>
      </c>
      <c r="N364" s="35">
        <f t="shared" si="26"/>
        <v>0</v>
      </c>
      <c r="O364" s="35">
        <f t="shared" si="27"/>
        <v>0</v>
      </c>
      <c r="P364" s="31" t="s">
        <v>53</v>
      </c>
      <c r="Q364" s="9" t="s">
        <v>54</v>
      </c>
      <c r="R364" t="s">
        <v>54</v>
      </c>
      <c r="S364" s="9" t="s">
        <v>877</v>
      </c>
    </row>
    <row r="365" ht="14.65" customHeight="1" spans="1:19">
      <c r="A365" s="31" t="s">
        <v>782</v>
      </c>
      <c r="B365" s="32" t="s">
        <v>23</v>
      </c>
      <c r="C365" s="31" t="s">
        <v>763</v>
      </c>
      <c r="D365" s="31" t="s">
        <v>764</v>
      </c>
      <c r="E365" s="33" t="s">
        <v>765</v>
      </c>
      <c r="F365" s="31" t="s">
        <v>14</v>
      </c>
      <c r="G365" s="34">
        <v>1</v>
      </c>
      <c r="H365" s="35">
        <v>40</v>
      </c>
      <c r="I365" s="35"/>
      <c r="J365" s="35"/>
      <c r="K365" s="35">
        <f t="shared" si="24"/>
        <v>1</v>
      </c>
      <c r="L365" s="35">
        <f t="shared" si="25"/>
        <v>40</v>
      </c>
      <c r="M365" s="35">
        <v>40</v>
      </c>
      <c r="N365" s="35">
        <f t="shared" si="26"/>
        <v>0</v>
      </c>
      <c r="O365" s="35">
        <f t="shared" si="27"/>
        <v>0</v>
      </c>
      <c r="P365" s="31" t="s">
        <v>53</v>
      </c>
      <c r="Q365" s="9" t="s">
        <v>54</v>
      </c>
      <c r="R365" t="s">
        <v>54</v>
      </c>
      <c r="S365" s="9" t="s">
        <v>877</v>
      </c>
    </row>
    <row r="366" ht="14.65" customHeight="1" spans="1:19">
      <c r="A366" s="31" t="s">
        <v>583</v>
      </c>
      <c r="B366" s="32" t="s">
        <v>18</v>
      </c>
      <c r="C366" s="31" t="s">
        <v>584</v>
      </c>
      <c r="D366" s="31" t="s">
        <v>585</v>
      </c>
      <c r="E366" s="33" t="s">
        <v>586</v>
      </c>
      <c r="F366" s="31" t="s">
        <v>14</v>
      </c>
      <c r="G366" s="34">
        <v>1</v>
      </c>
      <c r="H366" s="35">
        <v>700</v>
      </c>
      <c r="I366" s="35"/>
      <c r="J366" s="35"/>
      <c r="K366" s="35">
        <f t="shared" si="24"/>
        <v>1</v>
      </c>
      <c r="L366" s="35">
        <f t="shared" si="25"/>
        <v>700</v>
      </c>
      <c r="M366" s="35">
        <v>700</v>
      </c>
      <c r="N366" s="35">
        <f t="shared" si="26"/>
        <v>0</v>
      </c>
      <c r="O366" s="35">
        <f t="shared" si="27"/>
        <v>0</v>
      </c>
      <c r="P366" s="31" t="s">
        <v>53</v>
      </c>
      <c r="Q366" s="9" t="s">
        <v>54</v>
      </c>
      <c r="R366" t="s">
        <v>54</v>
      </c>
      <c r="S366" s="9" t="s">
        <v>877</v>
      </c>
    </row>
    <row r="367" ht="14.65" customHeight="1" spans="1:19">
      <c r="A367" s="31" t="s">
        <v>587</v>
      </c>
      <c r="B367" s="32" t="s">
        <v>18</v>
      </c>
      <c r="C367" s="31" t="s">
        <v>588</v>
      </c>
      <c r="D367" s="31" t="s">
        <v>589</v>
      </c>
      <c r="E367" s="33" t="s">
        <v>586</v>
      </c>
      <c r="F367" s="31" t="s">
        <v>14</v>
      </c>
      <c r="G367" s="34">
        <v>1</v>
      </c>
      <c r="H367" s="35">
        <v>200</v>
      </c>
      <c r="I367" s="35"/>
      <c r="J367" s="35"/>
      <c r="K367" s="35">
        <f t="shared" si="24"/>
        <v>1</v>
      </c>
      <c r="L367" s="35">
        <f t="shared" si="25"/>
        <v>200</v>
      </c>
      <c r="M367" s="35">
        <v>200</v>
      </c>
      <c r="N367" s="35">
        <f t="shared" si="26"/>
        <v>0</v>
      </c>
      <c r="O367" s="35">
        <f t="shared" si="27"/>
        <v>0</v>
      </c>
      <c r="P367" s="31" t="s">
        <v>53</v>
      </c>
      <c r="Q367" s="9" t="s">
        <v>54</v>
      </c>
      <c r="R367" t="s">
        <v>54</v>
      </c>
      <c r="S367" s="9" t="s">
        <v>877</v>
      </c>
    </row>
    <row r="368" ht="14.65" customHeight="1" spans="1:19">
      <c r="A368" s="31" t="s">
        <v>619</v>
      </c>
      <c r="B368" s="32" t="s">
        <v>21</v>
      </c>
      <c r="C368" s="31" t="s">
        <v>620</v>
      </c>
      <c r="D368" s="31" t="s">
        <v>53</v>
      </c>
      <c r="E368" s="33" t="s">
        <v>130</v>
      </c>
      <c r="F368" s="31" t="s">
        <v>14</v>
      </c>
      <c r="G368" s="34">
        <v>1</v>
      </c>
      <c r="H368" s="35">
        <v>800</v>
      </c>
      <c r="I368" s="35"/>
      <c r="J368" s="35"/>
      <c r="K368" s="35">
        <f t="shared" si="24"/>
        <v>1</v>
      </c>
      <c r="L368" s="35">
        <f t="shared" si="25"/>
        <v>800</v>
      </c>
      <c r="M368" s="35">
        <v>0</v>
      </c>
      <c r="N368" s="35">
        <f t="shared" si="26"/>
        <v>800</v>
      </c>
      <c r="O368" s="35">
        <f t="shared" si="27"/>
        <v>800</v>
      </c>
      <c r="P368" s="31" t="s">
        <v>53</v>
      </c>
      <c r="Q368" s="9" t="s">
        <v>54</v>
      </c>
      <c r="R368" t="s">
        <v>54</v>
      </c>
      <c r="S368" s="9" t="s">
        <v>877</v>
      </c>
    </row>
    <row r="369" ht="14.65" customHeight="1" spans="1:19">
      <c r="A369" s="31" t="s">
        <v>590</v>
      </c>
      <c r="B369" s="32" t="s">
        <v>18</v>
      </c>
      <c r="C369" s="31" t="s">
        <v>591</v>
      </c>
      <c r="D369" s="31" t="s">
        <v>585</v>
      </c>
      <c r="E369" s="33" t="s">
        <v>130</v>
      </c>
      <c r="F369" s="31" t="s">
        <v>14</v>
      </c>
      <c r="G369" s="34">
        <v>1</v>
      </c>
      <c r="H369" s="35">
        <v>700</v>
      </c>
      <c r="I369" s="35"/>
      <c r="J369" s="35"/>
      <c r="K369" s="35">
        <f t="shared" si="24"/>
        <v>1</v>
      </c>
      <c r="L369" s="35">
        <f t="shared" si="25"/>
        <v>700</v>
      </c>
      <c r="M369" s="35">
        <v>700</v>
      </c>
      <c r="N369" s="35">
        <f t="shared" si="26"/>
        <v>0</v>
      </c>
      <c r="O369" s="35">
        <f t="shared" si="27"/>
        <v>0</v>
      </c>
      <c r="P369" s="31" t="s">
        <v>53</v>
      </c>
      <c r="Q369" s="9" t="s">
        <v>54</v>
      </c>
      <c r="R369" t="s">
        <v>54</v>
      </c>
      <c r="S369" s="9" t="s">
        <v>877</v>
      </c>
    </row>
    <row r="370" ht="14.65" customHeight="1" spans="1:19">
      <c r="A370" s="31" t="s">
        <v>127</v>
      </c>
      <c r="B370" s="32" t="s">
        <v>13</v>
      </c>
      <c r="C370" s="31" t="s">
        <v>128</v>
      </c>
      <c r="D370" s="31" t="s">
        <v>129</v>
      </c>
      <c r="E370" s="33" t="s">
        <v>130</v>
      </c>
      <c r="F370" s="31" t="s">
        <v>14</v>
      </c>
      <c r="G370" s="34">
        <v>5</v>
      </c>
      <c r="H370" s="35">
        <v>500</v>
      </c>
      <c r="I370" s="35"/>
      <c r="J370" s="35"/>
      <c r="K370" s="35">
        <f t="shared" si="24"/>
        <v>5</v>
      </c>
      <c r="L370" s="35">
        <f t="shared" si="25"/>
        <v>500</v>
      </c>
      <c r="M370" s="35">
        <v>500</v>
      </c>
      <c r="N370" s="35">
        <f t="shared" si="26"/>
        <v>0</v>
      </c>
      <c r="O370" s="35">
        <f t="shared" si="27"/>
        <v>0</v>
      </c>
      <c r="P370" s="31" t="s">
        <v>53</v>
      </c>
      <c r="Q370" s="9" t="s">
        <v>54</v>
      </c>
      <c r="R370" t="s">
        <v>54</v>
      </c>
      <c r="S370" s="9" t="s">
        <v>877</v>
      </c>
    </row>
    <row r="371" ht="14.65" customHeight="1" spans="1:19">
      <c r="A371" s="31" t="s">
        <v>131</v>
      </c>
      <c r="B371" s="32" t="s">
        <v>13</v>
      </c>
      <c r="C371" s="31" t="s">
        <v>132</v>
      </c>
      <c r="D371" s="31" t="s">
        <v>133</v>
      </c>
      <c r="E371" s="33" t="s">
        <v>134</v>
      </c>
      <c r="F371" s="31" t="s">
        <v>14</v>
      </c>
      <c r="G371" s="34">
        <v>4</v>
      </c>
      <c r="H371" s="35">
        <v>120</v>
      </c>
      <c r="I371" s="35"/>
      <c r="J371" s="35"/>
      <c r="K371" s="35">
        <f t="shared" si="24"/>
        <v>4</v>
      </c>
      <c r="L371" s="35">
        <f t="shared" si="25"/>
        <v>120</v>
      </c>
      <c r="M371" s="35">
        <v>120</v>
      </c>
      <c r="N371" s="35">
        <f t="shared" si="26"/>
        <v>0</v>
      </c>
      <c r="O371" s="35">
        <f t="shared" si="27"/>
        <v>0</v>
      </c>
      <c r="P371" s="31" t="s">
        <v>53</v>
      </c>
      <c r="Q371" s="9" t="s">
        <v>54</v>
      </c>
      <c r="R371" t="s">
        <v>54</v>
      </c>
      <c r="S371" s="9" t="s">
        <v>877</v>
      </c>
    </row>
    <row r="372" ht="14.65" customHeight="1" spans="1:19">
      <c r="A372" s="31" t="s">
        <v>135</v>
      </c>
      <c r="B372" s="32" t="s">
        <v>13</v>
      </c>
      <c r="C372" s="31" t="s">
        <v>136</v>
      </c>
      <c r="D372" s="31" t="s">
        <v>137</v>
      </c>
      <c r="E372" s="33" t="s">
        <v>134</v>
      </c>
      <c r="F372" s="31" t="s">
        <v>14</v>
      </c>
      <c r="G372" s="34">
        <v>2</v>
      </c>
      <c r="H372" s="35">
        <v>90</v>
      </c>
      <c r="I372" s="35"/>
      <c r="J372" s="35"/>
      <c r="K372" s="35">
        <f t="shared" si="24"/>
        <v>2</v>
      </c>
      <c r="L372" s="35">
        <f t="shared" si="25"/>
        <v>90</v>
      </c>
      <c r="M372" s="35">
        <v>90</v>
      </c>
      <c r="N372" s="35">
        <f t="shared" si="26"/>
        <v>0</v>
      </c>
      <c r="O372" s="35">
        <f t="shared" si="27"/>
        <v>0</v>
      </c>
      <c r="P372" s="31" t="s">
        <v>53</v>
      </c>
      <c r="Q372" s="9" t="s">
        <v>54</v>
      </c>
      <c r="R372" t="s">
        <v>54</v>
      </c>
      <c r="S372" s="9" t="s">
        <v>877</v>
      </c>
    </row>
    <row r="373" ht="14.65" customHeight="1" spans="1:19">
      <c r="A373" s="31" t="s">
        <v>783</v>
      </c>
      <c r="B373" s="32" t="s">
        <v>23</v>
      </c>
      <c r="C373" s="31" t="s">
        <v>784</v>
      </c>
      <c r="D373" s="31" t="s">
        <v>785</v>
      </c>
      <c r="E373" s="33" t="s">
        <v>786</v>
      </c>
      <c r="F373" s="31" t="s">
        <v>14</v>
      </c>
      <c r="G373" s="34">
        <v>1</v>
      </c>
      <c r="H373" s="35">
        <v>74</v>
      </c>
      <c r="I373" s="35"/>
      <c r="J373" s="35"/>
      <c r="K373" s="35">
        <f t="shared" si="24"/>
        <v>1</v>
      </c>
      <c r="L373" s="35">
        <f t="shared" si="25"/>
        <v>74</v>
      </c>
      <c r="M373" s="35">
        <v>74</v>
      </c>
      <c r="N373" s="35">
        <f t="shared" si="26"/>
        <v>0</v>
      </c>
      <c r="O373" s="35">
        <f t="shared" si="27"/>
        <v>0</v>
      </c>
      <c r="P373" s="31" t="s">
        <v>53</v>
      </c>
      <c r="Q373" s="9" t="s">
        <v>54</v>
      </c>
      <c r="R373" t="s">
        <v>54</v>
      </c>
      <c r="S373" s="9" t="s">
        <v>877</v>
      </c>
    </row>
    <row r="374" ht="14.65" customHeight="1" spans="1:19">
      <c r="A374" s="31" t="s">
        <v>787</v>
      </c>
      <c r="B374" s="32" t="s">
        <v>23</v>
      </c>
      <c r="C374" s="31" t="s">
        <v>788</v>
      </c>
      <c r="D374" s="31" t="s">
        <v>789</v>
      </c>
      <c r="E374" s="33" t="s">
        <v>786</v>
      </c>
      <c r="F374" s="31" t="s">
        <v>14</v>
      </c>
      <c r="G374" s="34">
        <v>1</v>
      </c>
      <c r="H374" s="35">
        <v>90</v>
      </c>
      <c r="I374" s="35"/>
      <c r="J374" s="35"/>
      <c r="K374" s="35">
        <f t="shared" si="24"/>
        <v>1</v>
      </c>
      <c r="L374" s="35">
        <f t="shared" si="25"/>
        <v>90</v>
      </c>
      <c r="M374" s="35">
        <v>90</v>
      </c>
      <c r="N374" s="35">
        <f t="shared" si="26"/>
        <v>0</v>
      </c>
      <c r="O374" s="35">
        <f t="shared" si="27"/>
        <v>0</v>
      </c>
      <c r="P374" s="31" t="s">
        <v>53</v>
      </c>
      <c r="Q374" s="9" t="s">
        <v>54</v>
      </c>
      <c r="R374" t="s">
        <v>54</v>
      </c>
      <c r="S374" s="9" t="s">
        <v>877</v>
      </c>
    </row>
    <row r="375" ht="14.65" customHeight="1" spans="1:19">
      <c r="A375" s="31" t="s">
        <v>138</v>
      </c>
      <c r="B375" s="32" t="s">
        <v>13</v>
      </c>
      <c r="C375" s="31" t="s">
        <v>139</v>
      </c>
      <c r="D375" s="31" t="s">
        <v>140</v>
      </c>
      <c r="E375" s="33" t="s">
        <v>141</v>
      </c>
      <c r="F375" s="31" t="s">
        <v>14</v>
      </c>
      <c r="G375" s="34">
        <v>6</v>
      </c>
      <c r="H375" s="35">
        <v>2100</v>
      </c>
      <c r="I375" s="35"/>
      <c r="J375" s="35"/>
      <c r="K375" s="35">
        <f t="shared" si="24"/>
        <v>6</v>
      </c>
      <c r="L375" s="35">
        <f t="shared" si="25"/>
        <v>2100</v>
      </c>
      <c r="M375" s="35">
        <v>2100</v>
      </c>
      <c r="N375" s="35">
        <f t="shared" si="26"/>
        <v>0</v>
      </c>
      <c r="O375" s="35">
        <f t="shared" si="27"/>
        <v>0</v>
      </c>
      <c r="P375" s="31" t="s">
        <v>53</v>
      </c>
      <c r="Q375" s="9" t="s">
        <v>54</v>
      </c>
      <c r="R375" t="s">
        <v>54</v>
      </c>
      <c r="S375" s="9" t="s">
        <v>877</v>
      </c>
    </row>
    <row r="376" spans="7:15">
      <c r="G376">
        <f t="shared" ref="G376:O376" si="28">SUBTOTAL(9,G2:G375)</f>
        <v>1025</v>
      </c>
      <c r="H376" s="15">
        <f t="shared" si="28"/>
        <v>1842256.37</v>
      </c>
      <c r="I376" s="15">
        <f t="shared" si="28"/>
        <v>6</v>
      </c>
      <c r="J376" s="15">
        <f t="shared" si="28"/>
        <v>0</v>
      </c>
      <c r="K376" s="15">
        <f t="shared" si="28"/>
        <v>1031</v>
      </c>
      <c r="L376" s="15">
        <f t="shared" si="28"/>
        <v>1842256.37</v>
      </c>
      <c r="M376" s="15">
        <f t="shared" si="28"/>
        <v>1806455.37</v>
      </c>
      <c r="N376" s="15">
        <f t="shared" si="28"/>
        <v>35801</v>
      </c>
      <c r="O376" s="15">
        <f t="shared" si="28"/>
        <v>35801</v>
      </c>
    </row>
    <row r="383" spans="17:17">
      <c r="Q383" t="s">
        <v>890</v>
      </c>
    </row>
    <row r="384" spans="17:17">
      <c r="Q384" s="29" t="s">
        <v>891</v>
      </c>
    </row>
  </sheetData>
  <autoFilter ref="A1:AP375">
    <extLst/>
  </autoFilter>
  <pageMargins left="0.75" right="0.75" top="1" bottom="1" header="0.5" footer="0.5"/>
  <pageSetup paperSize="1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F9"/>
  <sheetViews>
    <sheetView workbookViewId="0">
      <selection activeCell="E17" sqref="A15:E17"/>
    </sheetView>
  </sheetViews>
  <sheetFormatPr defaultColWidth="9" defaultRowHeight="12.75" outlineLevelCol="5"/>
  <cols>
    <col min="1" max="1" width="52.2857142857143" style="2" customWidth="1"/>
    <col min="2" max="2" width="11.4285714285714" customWidth="1"/>
    <col min="3" max="3" width="11.7142857142857" customWidth="1"/>
    <col min="4" max="4" width="14" style="15" customWidth="1"/>
    <col min="5" max="5" width="16" style="15" customWidth="1"/>
    <col min="6" max="6" width="20.2857142857143" style="15" customWidth="1"/>
  </cols>
  <sheetData>
    <row r="3" spans="1:6">
      <c r="A3" s="16"/>
      <c r="B3" s="17"/>
      <c r="C3" s="18" t="s">
        <v>1</v>
      </c>
      <c r="D3" s="19"/>
      <c r="E3" s="19"/>
      <c r="F3" s="20"/>
    </row>
    <row r="4" spans="1:6">
      <c r="A4" s="16" t="s">
        <v>875</v>
      </c>
      <c r="B4" s="18" t="s">
        <v>3</v>
      </c>
      <c r="C4" s="18" t="s">
        <v>892</v>
      </c>
      <c r="D4" s="21" t="s">
        <v>893</v>
      </c>
      <c r="E4" s="21" t="s">
        <v>858</v>
      </c>
      <c r="F4" s="22" t="s">
        <v>859</v>
      </c>
    </row>
    <row r="5" ht="24.75" spans="1:6">
      <c r="A5" s="16" t="s">
        <v>894</v>
      </c>
      <c r="B5" s="18" t="s">
        <v>31</v>
      </c>
      <c r="C5" s="23">
        <v>3</v>
      </c>
      <c r="D5" s="21">
        <v>237770</v>
      </c>
      <c r="E5" s="21">
        <v>237770</v>
      </c>
      <c r="F5" s="22">
        <v>0</v>
      </c>
    </row>
    <row r="6" ht="36" spans="1:6">
      <c r="A6" s="16" t="s">
        <v>895</v>
      </c>
      <c r="B6" s="18" t="s">
        <v>14</v>
      </c>
      <c r="C6" s="23">
        <v>1</v>
      </c>
      <c r="D6" s="21">
        <v>218000</v>
      </c>
      <c r="E6" s="21">
        <v>218000</v>
      </c>
      <c r="F6" s="22">
        <v>0</v>
      </c>
    </row>
    <row r="7" ht="24" spans="1:6">
      <c r="A7" s="16" t="s">
        <v>878</v>
      </c>
      <c r="B7" s="18" t="s">
        <v>31</v>
      </c>
      <c r="C7" s="23">
        <v>504</v>
      </c>
      <c r="D7" s="21">
        <v>95760</v>
      </c>
      <c r="E7" s="21">
        <v>95760</v>
      </c>
      <c r="F7" s="22">
        <v>0</v>
      </c>
    </row>
    <row r="8" spans="1:6">
      <c r="A8" s="16" t="s">
        <v>54</v>
      </c>
      <c r="B8" s="18" t="s">
        <v>14</v>
      </c>
      <c r="C8" s="23">
        <v>6</v>
      </c>
      <c r="D8" s="21">
        <v>1029204.75</v>
      </c>
      <c r="E8" s="21">
        <v>1029204.75</v>
      </c>
      <c r="F8" s="22">
        <v>0</v>
      </c>
    </row>
    <row r="9" spans="1:6">
      <c r="A9" s="24" t="s">
        <v>25</v>
      </c>
      <c r="B9" s="25"/>
      <c r="C9" s="26">
        <v>514</v>
      </c>
      <c r="D9" s="27">
        <v>1580734.75</v>
      </c>
      <c r="E9" s="27">
        <v>1580734.75</v>
      </c>
      <c r="F9" s="28">
        <v>0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workbookViewId="0">
      <selection activeCell="N19" sqref="N19"/>
    </sheetView>
  </sheetViews>
  <sheetFormatPr defaultColWidth="9" defaultRowHeight="12.75"/>
  <cols>
    <col min="1" max="1" width="5.42857142857143" style="1" customWidth="1"/>
    <col min="2" max="2" width="13.7142857142857" customWidth="1"/>
    <col min="3" max="3" width="22" customWidth="1"/>
    <col min="4" max="4" width="23.8571428571429" customWidth="1"/>
    <col min="5" max="5" width="14.2857142857143" hidden="1" customWidth="1"/>
    <col min="6" max="6" width="10" hidden="1" customWidth="1"/>
    <col min="7" max="7" width="9.14285714285714" hidden="1" customWidth="1"/>
    <col min="8" max="8" width="5.42857142857143" customWidth="1"/>
    <col min="9" max="10" width="13.1428571428571" customWidth="1"/>
    <col min="11" max="11" width="11.4285714285714" customWidth="1"/>
    <col min="12" max="12" width="11.4285714285714" hidden="1" customWidth="1"/>
    <col min="13" max="13" width="35" hidden="1" customWidth="1"/>
    <col min="14" max="14" width="50.7142857142857" style="2" customWidth="1"/>
  </cols>
  <sheetData>
    <row r="1" spans="1:15">
      <c r="A1" s="3" t="s">
        <v>896</v>
      </c>
      <c r="B1" s="3" t="s">
        <v>35</v>
      </c>
      <c r="C1" s="3" t="s">
        <v>2</v>
      </c>
      <c r="D1" s="3" t="s">
        <v>36</v>
      </c>
      <c r="E1" s="3" t="s">
        <v>37</v>
      </c>
      <c r="F1" s="3" t="s">
        <v>38</v>
      </c>
      <c r="G1" s="3" t="s">
        <v>3</v>
      </c>
      <c r="H1" s="3" t="s">
        <v>47</v>
      </c>
      <c r="I1" s="3" t="s">
        <v>48</v>
      </c>
      <c r="J1" s="3" t="s">
        <v>42</v>
      </c>
      <c r="K1" s="3" t="s">
        <v>873</v>
      </c>
      <c r="L1" s="3" t="s">
        <v>44</v>
      </c>
      <c r="M1" s="3" t="s">
        <v>45</v>
      </c>
      <c r="N1" s="3" t="s">
        <v>875</v>
      </c>
      <c r="O1" s="9" t="s">
        <v>876</v>
      </c>
    </row>
    <row r="2" outlineLevel="2" spans="1:15">
      <c r="A2" s="4">
        <v>1</v>
      </c>
      <c r="B2" s="5" t="s">
        <v>897</v>
      </c>
      <c r="C2" s="6" t="s">
        <v>18</v>
      </c>
      <c r="D2" s="5" t="s">
        <v>898</v>
      </c>
      <c r="E2" s="5" t="s">
        <v>899</v>
      </c>
      <c r="F2" s="7" t="s">
        <v>900</v>
      </c>
      <c r="G2" s="5" t="s">
        <v>14</v>
      </c>
      <c r="H2" s="8">
        <v>1</v>
      </c>
      <c r="I2" s="10">
        <v>82000</v>
      </c>
      <c r="J2" s="10">
        <v>82000</v>
      </c>
      <c r="K2" s="10">
        <f t="shared" ref="K2:K12" si="0">I2-J2</f>
        <v>0</v>
      </c>
      <c r="L2" s="10">
        <f t="shared" ref="L2:L12" si="1">K2</f>
        <v>0</v>
      </c>
      <c r="M2" s="5" t="s">
        <v>53</v>
      </c>
      <c r="N2" s="11" t="s">
        <v>54</v>
      </c>
      <c r="O2" s="9" t="s">
        <v>877</v>
      </c>
    </row>
    <row r="3" outlineLevel="2" spans="1:15">
      <c r="A3" s="4">
        <v>2</v>
      </c>
      <c r="B3" s="5" t="s">
        <v>901</v>
      </c>
      <c r="C3" s="6" t="s">
        <v>18</v>
      </c>
      <c r="D3" s="5" t="s">
        <v>902</v>
      </c>
      <c r="E3" s="5" t="s">
        <v>903</v>
      </c>
      <c r="F3" s="7" t="s">
        <v>904</v>
      </c>
      <c r="G3" s="5" t="s">
        <v>14</v>
      </c>
      <c r="H3" s="8">
        <v>1</v>
      </c>
      <c r="I3" s="10">
        <v>474143.42</v>
      </c>
      <c r="J3" s="10">
        <v>474143.42</v>
      </c>
      <c r="K3" s="10">
        <f t="shared" si="0"/>
        <v>0</v>
      </c>
      <c r="L3" s="10">
        <f t="shared" si="1"/>
        <v>0</v>
      </c>
      <c r="M3" s="5" t="s">
        <v>905</v>
      </c>
      <c r="N3" s="11" t="s">
        <v>54</v>
      </c>
      <c r="O3" s="9" t="s">
        <v>877</v>
      </c>
    </row>
    <row r="4" outlineLevel="2" spans="1:15">
      <c r="A4" s="4">
        <v>3</v>
      </c>
      <c r="B4" s="5" t="s">
        <v>612</v>
      </c>
      <c r="C4" s="6" t="s">
        <v>18</v>
      </c>
      <c r="D4" s="5" t="s">
        <v>613</v>
      </c>
      <c r="E4" s="5" t="s">
        <v>614</v>
      </c>
      <c r="F4" s="7" t="s">
        <v>615</v>
      </c>
      <c r="G4" s="5" t="s">
        <v>14</v>
      </c>
      <c r="H4" s="8">
        <v>1</v>
      </c>
      <c r="I4" s="10">
        <v>74000</v>
      </c>
      <c r="J4" s="10">
        <v>74000</v>
      </c>
      <c r="K4" s="10">
        <f t="shared" si="0"/>
        <v>0</v>
      </c>
      <c r="L4" s="10">
        <f t="shared" si="1"/>
        <v>0</v>
      </c>
      <c r="M4" s="5" t="s">
        <v>53</v>
      </c>
      <c r="N4" s="12" t="s">
        <v>54</v>
      </c>
      <c r="O4" s="9" t="s">
        <v>877</v>
      </c>
    </row>
    <row r="5" ht="36" outlineLevel="2" spans="1:15">
      <c r="A5" s="4">
        <v>4</v>
      </c>
      <c r="B5" s="5" t="s">
        <v>906</v>
      </c>
      <c r="C5" s="6" t="s">
        <v>18</v>
      </c>
      <c r="D5" s="5" t="s">
        <v>907</v>
      </c>
      <c r="E5" s="5" t="s">
        <v>908</v>
      </c>
      <c r="F5" s="7" t="s">
        <v>909</v>
      </c>
      <c r="G5" s="5" t="s">
        <v>14</v>
      </c>
      <c r="H5" s="8">
        <v>1</v>
      </c>
      <c r="I5" s="10">
        <v>218000</v>
      </c>
      <c r="J5" s="10">
        <v>218000</v>
      </c>
      <c r="K5" s="10">
        <f t="shared" si="0"/>
        <v>0</v>
      </c>
      <c r="L5" s="10">
        <f t="shared" si="1"/>
        <v>0</v>
      </c>
      <c r="M5" s="5" t="s">
        <v>910</v>
      </c>
      <c r="N5" s="12" t="s">
        <v>895</v>
      </c>
      <c r="O5" s="9" t="s">
        <v>911</v>
      </c>
    </row>
    <row r="6" outlineLevel="2" spans="1:15">
      <c r="A6" s="4">
        <v>5</v>
      </c>
      <c r="B6" s="5" t="s">
        <v>800</v>
      </c>
      <c r="C6" s="6" t="s">
        <v>23</v>
      </c>
      <c r="D6" s="5" t="s">
        <v>801</v>
      </c>
      <c r="E6" s="5" t="s">
        <v>802</v>
      </c>
      <c r="F6" s="7" t="s">
        <v>635</v>
      </c>
      <c r="G6" s="5" t="s">
        <v>14</v>
      </c>
      <c r="H6" s="8">
        <v>1</v>
      </c>
      <c r="I6" s="10">
        <v>60500</v>
      </c>
      <c r="J6" s="10">
        <v>60500</v>
      </c>
      <c r="K6" s="10">
        <f t="shared" si="0"/>
        <v>0</v>
      </c>
      <c r="L6" s="10">
        <f t="shared" si="1"/>
        <v>0</v>
      </c>
      <c r="M6" s="5" t="s">
        <v>53</v>
      </c>
      <c r="N6" s="11" t="s">
        <v>54</v>
      </c>
      <c r="O6" s="9" t="s">
        <v>877</v>
      </c>
    </row>
    <row r="7" outlineLevel="2" spans="1:15">
      <c r="A7" s="4">
        <v>6</v>
      </c>
      <c r="B7" s="5" t="s">
        <v>803</v>
      </c>
      <c r="C7" s="6" t="s">
        <v>23</v>
      </c>
      <c r="D7" s="5" t="s">
        <v>804</v>
      </c>
      <c r="E7" s="5" t="s">
        <v>805</v>
      </c>
      <c r="F7" s="7" t="s">
        <v>431</v>
      </c>
      <c r="G7" s="5" t="s">
        <v>14</v>
      </c>
      <c r="H7" s="8">
        <v>1</v>
      </c>
      <c r="I7" s="10">
        <v>75500</v>
      </c>
      <c r="J7" s="10">
        <v>75500</v>
      </c>
      <c r="K7" s="10">
        <f t="shared" si="0"/>
        <v>0</v>
      </c>
      <c r="L7" s="10">
        <f t="shared" si="1"/>
        <v>0</v>
      </c>
      <c r="M7" s="5" t="s">
        <v>53</v>
      </c>
      <c r="N7" s="11" t="s">
        <v>54</v>
      </c>
      <c r="O7" s="9" t="s">
        <v>877</v>
      </c>
    </row>
    <row r="8" outlineLevel="2" spans="1:15">
      <c r="A8" s="4">
        <v>7</v>
      </c>
      <c r="B8" s="5" t="s">
        <v>912</v>
      </c>
      <c r="C8" s="6" t="s">
        <v>23</v>
      </c>
      <c r="D8" s="5" t="s">
        <v>913</v>
      </c>
      <c r="E8" s="5" t="s">
        <v>914</v>
      </c>
      <c r="F8" s="7" t="s">
        <v>904</v>
      </c>
      <c r="G8" s="5" t="s">
        <v>14</v>
      </c>
      <c r="H8" s="8">
        <v>1</v>
      </c>
      <c r="I8" s="10">
        <v>263061.33</v>
      </c>
      <c r="J8" s="10">
        <v>263061.33</v>
      </c>
      <c r="K8" s="10">
        <f t="shared" si="0"/>
        <v>0</v>
      </c>
      <c r="L8" s="10">
        <f t="shared" si="1"/>
        <v>0</v>
      </c>
      <c r="M8" s="5" t="s">
        <v>915</v>
      </c>
      <c r="N8" s="11" t="s">
        <v>54</v>
      </c>
      <c r="O8" s="9" t="s">
        <v>877</v>
      </c>
    </row>
    <row r="9" ht="24" outlineLevel="2" spans="1:15">
      <c r="A9" s="4">
        <v>8</v>
      </c>
      <c r="B9" s="5" t="s">
        <v>814</v>
      </c>
      <c r="C9" s="6" t="s">
        <v>13</v>
      </c>
      <c r="D9" s="5" t="s">
        <v>815</v>
      </c>
      <c r="E9" s="5" t="s">
        <v>85</v>
      </c>
      <c r="F9" s="7" t="s">
        <v>816</v>
      </c>
      <c r="G9" s="5" t="s">
        <v>31</v>
      </c>
      <c r="H9" s="8">
        <v>504</v>
      </c>
      <c r="I9" s="10">
        <v>95760</v>
      </c>
      <c r="J9" s="10">
        <v>95760</v>
      </c>
      <c r="K9" s="10">
        <f t="shared" si="0"/>
        <v>0</v>
      </c>
      <c r="L9" s="10">
        <f t="shared" si="1"/>
        <v>0</v>
      </c>
      <c r="M9" s="5" t="s">
        <v>53</v>
      </c>
      <c r="N9" s="11" t="s">
        <v>878</v>
      </c>
      <c r="O9" s="9" t="s">
        <v>879</v>
      </c>
    </row>
    <row r="10" outlineLevel="2" spans="1:15">
      <c r="A10" s="4">
        <v>9</v>
      </c>
      <c r="B10" s="5" t="s">
        <v>916</v>
      </c>
      <c r="C10" s="6" t="s">
        <v>18</v>
      </c>
      <c r="D10" s="5" t="s">
        <v>917</v>
      </c>
      <c r="E10" s="5" t="s">
        <v>53</v>
      </c>
      <c r="F10" s="7" t="s">
        <v>431</v>
      </c>
      <c r="G10" s="5" t="s">
        <v>31</v>
      </c>
      <c r="H10" s="8">
        <v>1</v>
      </c>
      <c r="I10" s="10">
        <v>88000</v>
      </c>
      <c r="J10" s="10">
        <v>88000</v>
      </c>
      <c r="K10" s="10">
        <f t="shared" si="0"/>
        <v>0</v>
      </c>
      <c r="L10" s="10">
        <f t="shared" si="1"/>
        <v>0</v>
      </c>
      <c r="M10" s="5" t="s">
        <v>53</v>
      </c>
      <c r="N10" s="13" t="s">
        <v>889</v>
      </c>
      <c r="O10" s="9" t="s">
        <v>879</v>
      </c>
    </row>
    <row r="11" outlineLevel="2" spans="1:15">
      <c r="A11" s="4">
        <v>10</v>
      </c>
      <c r="B11" s="5" t="s">
        <v>918</v>
      </c>
      <c r="C11" s="6" t="s">
        <v>23</v>
      </c>
      <c r="D11" s="5" t="s">
        <v>919</v>
      </c>
      <c r="E11" s="5" t="s">
        <v>53</v>
      </c>
      <c r="F11" s="7" t="s">
        <v>692</v>
      </c>
      <c r="G11" s="5" t="s">
        <v>31</v>
      </c>
      <c r="H11" s="8">
        <v>1</v>
      </c>
      <c r="I11" s="10">
        <v>89000</v>
      </c>
      <c r="J11" s="10">
        <v>89000</v>
      </c>
      <c r="K11" s="10">
        <f t="shared" si="0"/>
        <v>0</v>
      </c>
      <c r="L11" s="10">
        <f t="shared" si="1"/>
        <v>0</v>
      </c>
      <c r="M11" s="5" t="s">
        <v>53</v>
      </c>
      <c r="N11" s="13" t="s">
        <v>889</v>
      </c>
      <c r="O11" s="9" t="s">
        <v>879</v>
      </c>
    </row>
    <row r="12" outlineLevel="2" spans="1:15">
      <c r="A12" s="4">
        <v>11</v>
      </c>
      <c r="B12" s="5" t="s">
        <v>920</v>
      </c>
      <c r="C12" s="6" t="s">
        <v>23</v>
      </c>
      <c r="D12" s="5" t="s">
        <v>921</v>
      </c>
      <c r="E12" s="5" t="s">
        <v>922</v>
      </c>
      <c r="F12" s="7" t="s">
        <v>923</v>
      </c>
      <c r="G12" s="5" t="s">
        <v>31</v>
      </c>
      <c r="H12" s="8">
        <v>1</v>
      </c>
      <c r="I12" s="10">
        <v>60770</v>
      </c>
      <c r="J12" s="10">
        <v>60770</v>
      </c>
      <c r="K12" s="10">
        <f t="shared" si="0"/>
        <v>0</v>
      </c>
      <c r="L12" s="10">
        <f t="shared" si="1"/>
        <v>0</v>
      </c>
      <c r="M12" s="5" t="s">
        <v>53</v>
      </c>
      <c r="N12" s="13" t="s">
        <v>889</v>
      </c>
      <c r="O12" s="9" t="s">
        <v>879</v>
      </c>
    </row>
    <row r="14" spans="9:9">
      <c r="I14" s="14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ICOS</Company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固定资产损失汇总表（一）</vt:lpstr>
      <vt:lpstr>固定资产损失汇总表（二）</vt:lpstr>
      <vt:lpstr>固定资产盘点明细表</vt:lpstr>
      <vt:lpstr>Sheet9</vt:lpstr>
      <vt:lpstr>损失明细表</vt:lpstr>
      <vt:lpstr>Sheet8</vt:lpstr>
      <vt:lpstr>损失明细表-大金额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iCura</dc:creator>
  <cp:lastModifiedBy>陈芳</cp:lastModifiedBy>
  <dcterms:created xsi:type="dcterms:W3CDTF">2022-08-29T02:06:00Z</dcterms:created>
  <dcterms:modified xsi:type="dcterms:W3CDTF">2022-10-13T03:07:23Z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4447B9A0FF69435BBBC5DE9409F6FA85</vt:lpwstr>
  </property>
  <property fmtid="{D5CDD505-2E9C-101B-9397-08002B2CF9AE}" pid="3" name="KSOProductBuildVer">
    <vt:lpwstr>2052-11.1.0.12358</vt:lpwstr>
  </property>
</Properties>
</file>